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8A" lockStructure="1"/>
  <bookViews>
    <workbookView xWindow="480" yWindow="60" windowWidth="18240" windowHeight="11820" tabRatio="726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, &quot;Top-ups&quot;" sheetId="10" r:id="rId12"/>
    <sheet name="Arkusz11" sheetId="11" state="hidden" r:id="rId13"/>
  </sheets>
  <definedNames>
    <definedName name="długie">Arkusz11!$Q$19:$Q$21</definedName>
    <definedName name="dystansltt">Arkusz11!$F$3:$F$9</definedName>
    <definedName name="dystanstpm">Arkusz11!$D$3:$D$4</definedName>
    <definedName name="IO">Arkusz11!$H$3:$H$6</definedName>
    <definedName name="konsorcjum">Partnerzy!$B$3:$B$17</definedName>
    <definedName name="Kraje">Arkusz11!$A$6:$A$43</definedName>
    <definedName name="LTT">Arkusz11!$Q$2:$Q$16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F2" i="3" l="1"/>
  <c r="E3" i="4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F3" i="8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J3" i="2" s="1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B4" i="5"/>
  <c r="H4" i="5" s="1"/>
  <c r="B5" i="5"/>
  <c r="H5" i="5" s="1"/>
  <c r="B6" i="5"/>
  <c r="B7" i="5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B5" i="3" s="1"/>
  <c r="A6" i="3"/>
  <c r="A7" i="3"/>
  <c r="B7" i="3" s="1"/>
  <c r="A8" i="3"/>
  <c r="B8" i="3" s="1"/>
  <c r="A9" i="3"/>
  <c r="B9" i="3" s="1"/>
  <c r="A10" i="3"/>
  <c r="A11" i="3"/>
  <c r="B11" i="3" s="1"/>
  <c r="A12" i="3"/>
  <c r="D12" i="3" s="1"/>
  <c r="A13" i="3"/>
  <c r="D13" i="3" s="1"/>
  <c r="A14" i="3"/>
  <c r="D14" i="3" s="1"/>
  <c r="A15" i="3"/>
  <c r="B15" i="3" s="1"/>
  <c r="A16" i="3"/>
  <c r="B16" i="3" s="1"/>
  <c r="A17" i="3"/>
  <c r="D17" i="3" s="1"/>
  <c r="B6" i="3"/>
  <c r="B10" i="3"/>
  <c r="B14" i="3"/>
  <c r="E7" i="3"/>
  <c r="E8" i="3"/>
  <c r="E9" i="3"/>
  <c r="E10" i="3"/>
  <c r="E11" i="3"/>
  <c r="E12" i="3"/>
  <c r="E13" i="3"/>
  <c r="E14" i="3"/>
  <c r="E15" i="3"/>
  <c r="E16" i="3"/>
  <c r="E17" i="3"/>
  <c r="F3" i="4"/>
  <c r="B13" i="3" l="1"/>
  <c r="D11" i="3"/>
  <c r="B17" i="3"/>
  <c r="D15" i="3"/>
  <c r="B12" i="3"/>
  <c r="G2" i="6"/>
  <c r="G3" i="2"/>
  <c r="H4" i="2"/>
  <c r="G2" i="7"/>
  <c r="D16" i="3"/>
  <c r="D10" i="3"/>
  <c r="H3" i="5" l="1"/>
  <c r="E6" i="3"/>
  <c r="A3" i="3"/>
  <c r="F6" i="2" l="1"/>
  <c r="F10" i="2"/>
  <c r="E10" i="2" s="1"/>
  <c r="F14" i="2"/>
  <c r="E14" i="2" s="1"/>
  <c r="F11" i="2"/>
  <c r="F15" i="2"/>
  <c r="E15" i="2" s="1"/>
  <c r="F4" i="2"/>
  <c r="F8" i="2"/>
  <c r="E8" i="2" s="1"/>
  <c r="F12" i="2"/>
  <c r="E12" i="2" s="1"/>
  <c r="F5" i="2"/>
  <c r="F13" i="2"/>
  <c r="E13" i="2" s="1"/>
  <c r="F7" i="2"/>
  <c r="E7" i="2" s="1"/>
  <c r="F16" i="2"/>
  <c r="E16" i="2" s="1"/>
  <c r="F9" i="2"/>
  <c r="E9" i="2" s="1"/>
  <c r="F17" i="2"/>
  <c r="E17" i="2" s="1"/>
  <c r="E6" i="2"/>
  <c r="E11" i="2"/>
  <c r="B3" i="3"/>
  <c r="D3" i="3" s="1"/>
  <c r="E3" i="3" s="1"/>
  <c r="F3" i="2" s="1"/>
  <c r="H2" i="5"/>
  <c r="H3" i="2"/>
  <c r="D8" i="3"/>
  <c r="D7" i="3"/>
  <c r="D9" i="3"/>
  <c r="D5" i="3"/>
  <c r="E5" i="3" s="1"/>
  <c r="D6" i="3"/>
  <c r="D4" i="3"/>
  <c r="E4" i="3" s="1"/>
  <c r="E4" i="2" l="1"/>
  <c r="E5" i="2"/>
  <c r="F2" i="2"/>
  <c r="E3" i="2"/>
  <c r="F2" i="4"/>
  <c r="C7" i="1" l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<sst xmlns="http://schemas.openxmlformats.org/spreadsheetml/2006/main" count="283" uniqueCount="146">
  <si>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</si>
  <si>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</si>
  <si>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</si>
  <si>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</si>
  <si>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</si>
  <si>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</si>
  <si>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</si>
  <si>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</si>
  <si>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</si>
  <si>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</si>
  <si>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</si>
  <si>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</si>
  <si>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</si>
  <si>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</si>
  <si>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</si>
  <si>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</si>
  <si>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</si>
  <si>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</si>
  <si>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</si>
  <si>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</si>
  <si>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</si>
  <si>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</si>
  <si>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</si>
  <si>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</si>
  <si>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</si>
  <si>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</si>
  <si>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</si>
  <si>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</si>
  <si>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</si>
  <si>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</si>
  <si>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</si>
  <si>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</si>
  <si>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</si>
  <si>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</si>
  <si>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</si>
  <si>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</si>
  <si>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</si>
  <si>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</si>
  <si>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</si>
  <si>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</si>
  <si>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</si>
  <si>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</si>
  <si>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</si>
  <si>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</si>
  <si>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</si>
  <si>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</si>
  <si>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</si>
  <si>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</si>
  <si>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</si>
  <si>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</si>
  <si>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</si>
  <si>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</si>
  <si>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</si>
  <si>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</si>
  <si>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</si>
  <si>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</si>
  <si>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</si>
  <si>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</si>
  <si>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</si>
  <si>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</si>
  <si>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</si>
  <si>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</si>
  <si>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</si>
  <si>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</si>
  <si>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</si>
  <si>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</si>
  <si>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</si>
  <si>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</si>
  <si>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</si>
  <si>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</si>
  <si>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</si>
  <si>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</si>
  <si>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</si>
  <si>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</si>
  <si>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</si>
  <si>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</si>
  <si>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</si>
  <si>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</si>
  <si>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</si>
  <si>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</si>
  <si>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</si>
  <si>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</si>
  <si>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</si>
  <si>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</si>
  <si>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</si>
  <si>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</si>
  <si>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</si>
  <si>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</si>
  <si>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</si>
  <si>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</si>
  <si>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</si>
  <si>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</si>
  <si>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</si>
  <si>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</si>
  <si>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</si>
  <si>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</si>
  <si>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</si>
  <si>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</si>
  <si>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</si>
  <si>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</si>
  <si>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</si>
  <si>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</si>
  <si>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</si>
  <si>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</si>
  <si>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</si>
  <si>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</si>
  <si>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</si>
  <si>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</si>
  <si>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</si>
  <si>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</si>
  <si>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</si>
  <si>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</si>
  <si>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</si>
  <si>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</si>
  <si>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</si>
  <si>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</si>
  <si>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</si>
  <si>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</si>
  <si>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</si>
  <si>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</si>
  <si>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</si>
  <si>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</si>
  <si>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</si>
  <si>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</si>
  <si>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</si>
  <si>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</si>
  <si>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</si>
  <si>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</si>
  <si>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</si>
  <si>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</si>
  <si>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</si>
  <si>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</si>
  <si>
    <t>Zaproszeni nauczyciele prowadzący Programy intensywne</t>
  </si>
  <si>
    <t>Bośnia i Hercegowina</t>
  </si>
  <si>
    <t>Rosja</t>
  </si>
  <si>
    <t>Ukraina</t>
  </si>
  <si>
    <t>USA</t>
  </si>
  <si>
    <t>LTT</t>
  </si>
  <si>
    <t>10 km - 99 km</t>
  </si>
  <si>
    <t>100 km - 499 km</t>
  </si>
  <si>
    <t>500 km - 1999 km</t>
  </si>
  <si>
    <t>2000 km - 2999 km</t>
  </si>
  <si>
    <t>3000 km - 3999 km</t>
  </si>
  <si>
    <t>4000 km - 7999 km</t>
  </si>
  <si>
    <t>&gt; 8000 km</t>
  </si>
  <si>
    <t>Wnioskowana kwota inna niż obliczona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</si>
</sst>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167" fontId="3" fillId="0" borderId="1" xfId="0" applyNumberFormat="1" applyFont="1" applyFill="1" applyBorder="1" applyProtection="1"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zoomScaleNormal="100" workbookViewId="0">
      <selection activeCell="B9" sqref="B9"/>
    </sheetView>
  </sheetViews>
  <sheetFormatPr defaultColWidth="9" defaultRowHeight="15"/>
  <cols>
    <col min="1" max="1" width="55.625" style="2" customWidth="1"/>
    <col min="2" max="2" width="20" style="2" customWidth="1"/>
    <col min="3" max="3" width="20.25" style="2" customWidth="1"/>
    <col min="4" max="4" width="14.5" style="2" customWidth="1"/>
    <col min="5" max="16384" width="9" style="2"/>
  </cols>
  <sheetData>
    <row r="1" spans="1:3" s="1" customFormat="1" ht="49.5" customHeight="1">
      <c r="A1" s="62" t="s">
        <v>12</v>
      </c>
      <c r="B1" s="63"/>
      <c r="C1" s="64"/>
    </row>
    <row r="2" spans="1:3" s="1" customFormat="1" ht="20.25">
      <c r="A2" s="65" t="s">
        <v>13</v>
      </c>
      <c r="B2" s="65"/>
      <c r="C2" s="65"/>
    </row>
    <row r="3" spans="1:3" ht="15.75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E8A" sheet="1" objects="1" scenarios="1" sort="0" autoFilter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10" sqref="C10"/>
    </sheetView>
  </sheetViews>
  <sheetFormatPr defaultRowHeight="14.25"/>
  <cols>
    <col min="1" max="1" width="32" customWidth="1"/>
    <col min="2" max="2" width="9.125" customWidth="1"/>
    <col min="3" max="3" width="37.25" customWidth="1"/>
    <col min="4" max="5" width="16" customWidth="1"/>
    <col min="6" max="6" width="15.8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 ht="16.5">
      <c r="A2" s="5"/>
      <c r="B2" s="5"/>
      <c r="C2" s="5"/>
      <c r="D2" s="5"/>
      <c r="E2" s="36"/>
      <c r="F2" s="38">
        <f>SUM(F3:F30)</f>
        <v>0</v>
      </c>
    </row>
    <row r="3" spans="1:6" ht="16.5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 ht="16.5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 ht="16.5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 ht="16.5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 ht="16.5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 ht="16.5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 ht="16.5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 ht="16.5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 ht="16.5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 ht="16.5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 ht="16.5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 ht="16.5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 ht="16.5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 ht="16.5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 ht="16.5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 ht="16.5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 ht="16.5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 ht="16.5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 ht="16.5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 ht="16.5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 ht="16.5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 ht="16.5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 ht="16.5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 ht="16.5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 ht="16.5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 ht="16.5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 ht="16.5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 ht="16.5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E8A" sheet="1" objects="1" scenarios="1" deleteRows="0" sort="0" autoFilter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C6" sqref="C6"/>
    </sheetView>
  </sheetViews>
  <sheetFormatPr defaultRowHeight="14.25"/>
  <cols>
    <col min="1" max="1" width="28.875" customWidth="1"/>
    <col min="2" max="2" width="10.625" customWidth="1"/>
    <col min="3" max="3" width="44.125" customWidth="1"/>
    <col min="4" max="4" width="17.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 ht="16.5">
      <c r="A2" s="50"/>
      <c r="B2" s="50"/>
      <c r="C2" s="50"/>
      <c r="D2" s="48">
        <f>SUM(D3:D20)</f>
        <v>0</v>
      </c>
    </row>
    <row r="3" spans="1:4" ht="16.5">
      <c r="A3" s="31"/>
      <c r="B3" s="31"/>
      <c r="C3" s="31"/>
      <c r="D3" s="51"/>
    </row>
    <row r="4" spans="1:4" ht="16.5">
      <c r="A4" s="31"/>
      <c r="B4" s="31"/>
      <c r="C4" s="31"/>
      <c r="D4" s="51"/>
    </row>
    <row r="5" spans="1:4" ht="16.5">
      <c r="A5" s="31"/>
      <c r="B5" s="31"/>
      <c r="C5" s="31"/>
      <c r="D5" s="51" t="s">
        <v>16</v>
      </c>
    </row>
    <row r="6" spans="1:4" ht="16.5">
      <c r="A6" s="31"/>
      <c r="B6" s="31"/>
      <c r="C6" s="31"/>
      <c r="D6" s="51" t="s">
        <v>16</v>
      </c>
    </row>
    <row r="7" spans="1:4" ht="16.5">
      <c r="A7" s="31"/>
      <c r="B7" s="31"/>
      <c r="C7" s="31"/>
      <c r="D7" s="51" t="s">
        <v>16</v>
      </c>
    </row>
    <row r="8" spans="1:4" ht="16.5">
      <c r="A8" s="31"/>
      <c r="B8" s="31"/>
      <c r="C8" s="31"/>
      <c r="D8" s="51" t="s">
        <v>16</v>
      </c>
    </row>
    <row r="9" spans="1:4" ht="16.5">
      <c r="A9" s="31"/>
      <c r="B9" s="31"/>
      <c r="C9" s="31"/>
      <c r="D9" s="51"/>
    </row>
    <row r="10" spans="1:4" ht="16.5">
      <c r="A10" s="31"/>
      <c r="B10" s="31"/>
      <c r="C10" s="31"/>
      <c r="D10" s="51"/>
    </row>
    <row r="11" spans="1:4" ht="16.5">
      <c r="A11" s="31"/>
      <c r="B11" s="31"/>
      <c r="C11" s="31"/>
      <c r="D11" s="51"/>
    </row>
    <row r="12" spans="1:4" ht="16.5">
      <c r="A12" s="31"/>
      <c r="B12" s="31"/>
      <c r="C12" s="31"/>
      <c r="D12" s="51"/>
    </row>
    <row r="13" spans="1:4" ht="16.5">
      <c r="A13" s="31"/>
      <c r="B13" s="31"/>
      <c r="C13" s="31"/>
      <c r="D13" s="51"/>
    </row>
    <row r="14" spans="1:4" ht="16.5">
      <c r="A14" s="31"/>
      <c r="B14" s="31"/>
      <c r="C14" s="31"/>
      <c r="D14" s="51"/>
    </row>
    <row r="15" spans="1:4" ht="16.5">
      <c r="A15" s="31"/>
      <c r="B15" s="31"/>
      <c r="C15" s="31"/>
      <c r="D15" s="51"/>
    </row>
    <row r="16" spans="1:4" ht="16.5">
      <c r="A16" s="31"/>
      <c r="B16" s="31"/>
      <c r="C16" s="31"/>
      <c r="D16" s="51"/>
    </row>
    <row r="17" spans="1:4" ht="16.5">
      <c r="A17" s="31"/>
      <c r="B17" s="31"/>
      <c r="C17" s="31"/>
      <c r="D17" s="51"/>
    </row>
    <row r="18" spans="1:4" ht="16.5">
      <c r="A18" s="31"/>
      <c r="B18" s="31"/>
      <c r="C18" s="31"/>
      <c r="D18" s="51"/>
    </row>
    <row r="19" spans="1:4" ht="16.5">
      <c r="A19" s="31"/>
      <c r="B19" s="31"/>
      <c r="C19" s="31"/>
      <c r="D19" s="51"/>
    </row>
    <row r="20" spans="1:4" ht="16.5">
      <c r="A20" s="31"/>
      <c r="B20" s="31"/>
      <c r="C20" s="31"/>
      <c r="D20" s="51"/>
    </row>
  </sheetData>
  <sheetProtection password="CE8A" sheet="1" objects="1" scenarios="1" deleteRows="0" sort="0" autoFilter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B6" sqref="B6"/>
    </sheetView>
  </sheetViews>
  <sheetFormatPr defaultRowHeight="14.25"/>
  <cols>
    <col min="1" max="1" width="24.25" customWidth="1"/>
    <col min="2" max="2" width="37.875" customWidth="1"/>
    <col min="3" max="3" width="16.1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 ht="16.5">
      <c r="A2" s="50"/>
      <c r="B2" s="50"/>
      <c r="C2" s="48">
        <f>SUM(C3:C13)</f>
        <v>0</v>
      </c>
    </row>
    <row r="3" spans="1:3" ht="16.5">
      <c r="A3" s="31"/>
      <c r="B3" s="31"/>
      <c r="C3" s="32"/>
    </row>
    <row r="4" spans="1:3" ht="16.5">
      <c r="A4" s="31"/>
      <c r="B4" s="31"/>
      <c r="C4" s="32"/>
    </row>
    <row r="5" spans="1:3" ht="16.5">
      <c r="A5" s="31"/>
      <c r="B5" s="31"/>
      <c r="C5" s="32"/>
    </row>
    <row r="6" spans="1:3" ht="16.5">
      <c r="A6" s="31"/>
      <c r="B6" s="31"/>
      <c r="C6" s="32"/>
    </row>
    <row r="7" spans="1:3" ht="16.5">
      <c r="A7" s="31"/>
      <c r="B7" s="31"/>
      <c r="C7" s="32"/>
    </row>
    <row r="8" spans="1:3" ht="16.5">
      <c r="A8" s="31"/>
      <c r="B8" s="31"/>
      <c r="C8" s="32"/>
    </row>
    <row r="9" spans="1:3" ht="16.5">
      <c r="A9" s="31"/>
      <c r="B9" s="31"/>
      <c r="C9" s="32" t="s">
        <v>16</v>
      </c>
    </row>
    <row r="10" spans="1:3" ht="16.5">
      <c r="A10" s="31"/>
      <c r="B10" s="31"/>
      <c r="C10" s="32" t="s">
        <v>16</v>
      </c>
    </row>
    <row r="11" spans="1:3" ht="16.5">
      <c r="A11" s="31"/>
      <c r="B11" s="31"/>
      <c r="C11" s="32" t="s">
        <v>16</v>
      </c>
    </row>
    <row r="12" spans="1:3" ht="16.5">
      <c r="A12" s="31"/>
      <c r="B12" s="31"/>
      <c r="C12" s="32"/>
    </row>
    <row r="13" spans="1:3" ht="16.5">
      <c r="A13" s="31"/>
      <c r="B13" s="31"/>
      <c r="C13" s="32"/>
    </row>
  </sheetData>
  <sheetProtection password="CE8A" sheet="1" objects="1" scenarios="1" deleteRows="0" sort="0" autoFilter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D1" workbookViewId="0">
      <selection activeCell="L24" sqref="L24"/>
    </sheetView>
  </sheetViews>
  <sheetFormatPr defaultRowHeight="14.25"/>
  <cols>
    <col min="1" max="1" width="14.25" customWidth="1"/>
    <col min="17" max="17" width="47.25" customWidth="1"/>
  </cols>
  <sheetData>
    <row r="1" spans="1:24">
      <c r="A1" t="s">
        <v>42</v>
      </c>
      <c r="D1" t="s">
        <v>83</v>
      </c>
      <c r="E1" t="s">
        <v>83</v>
      </c>
      <c r="F1" t="s">
        <v>137</v>
      </c>
      <c r="G1" t="s">
        <v>137</v>
      </c>
      <c r="H1" t="s">
        <v>35</v>
      </c>
      <c r="N1" t="s">
        <v>94</v>
      </c>
    </row>
    <row r="2" spans="1:24">
      <c r="A2" t="s">
        <v>43</v>
      </c>
      <c r="B2">
        <v>500</v>
      </c>
      <c r="D2" t="s">
        <v>80</v>
      </c>
      <c r="E2" t="s">
        <v>84</v>
      </c>
      <c r="F2" t="s">
        <v>80</v>
      </c>
      <c r="G2" t="s">
        <v>84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D3" t="s">
        <v>81</v>
      </c>
      <c r="E3">
        <v>575</v>
      </c>
      <c r="F3" t="s">
        <v>138</v>
      </c>
      <c r="G3">
        <v>20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D4" t="s">
        <v>82</v>
      </c>
      <c r="E4">
        <v>760</v>
      </c>
      <c r="F4" t="s">
        <v>139</v>
      </c>
      <c r="G4">
        <v>180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106</v>
      </c>
    </row>
    <row r="5" spans="1:24">
      <c r="F5" t="s">
        <v>140</v>
      </c>
      <c r="G5">
        <v>275</v>
      </c>
      <c r="H5" t="s">
        <v>90</v>
      </c>
      <c r="Q5" t="s">
        <v>100</v>
      </c>
      <c r="R5">
        <v>2</v>
      </c>
      <c r="T5" t="s">
        <v>116</v>
      </c>
      <c r="U5">
        <v>74</v>
      </c>
    </row>
    <row r="6" spans="1:24">
      <c r="A6" t="s">
        <v>45</v>
      </c>
      <c r="F6" t="s">
        <v>141</v>
      </c>
      <c r="G6">
        <v>360</v>
      </c>
      <c r="H6" t="s">
        <v>91</v>
      </c>
      <c r="Q6" t="s">
        <v>101</v>
      </c>
      <c r="R6">
        <v>1</v>
      </c>
    </row>
    <row r="7" spans="1:24">
      <c r="A7" t="s">
        <v>46</v>
      </c>
      <c r="F7" t="s">
        <v>142</v>
      </c>
      <c r="G7">
        <v>530</v>
      </c>
      <c r="Q7" t="s">
        <v>102</v>
      </c>
      <c r="R7">
        <v>2</v>
      </c>
      <c r="T7" t="s">
        <v>117</v>
      </c>
    </row>
    <row r="8" spans="1:24">
      <c r="A8" t="s">
        <v>47</v>
      </c>
      <c r="F8" t="s">
        <v>143</v>
      </c>
      <c r="G8">
        <v>820</v>
      </c>
      <c r="Q8" t="s">
        <v>103</v>
      </c>
      <c r="R8">
        <v>1</v>
      </c>
      <c r="T8" t="s">
        <v>115</v>
      </c>
      <c r="U8">
        <v>58</v>
      </c>
    </row>
    <row r="9" spans="1:24">
      <c r="A9" t="s">
        <v>48</v>
      </c>
      <c r="F9" t="s">
        <v>144</v>
      </c>
      <c r="G9">
        <v>1500</v>
      </c>
      <c r="Q9" t="s">
        <v>104</v>
      </c>
      <c r="R9">
        <v>2</v>
      </c>
      <c r="T9" t="s">
        <v>116</v>
      </c>
      <c r="U9">
        <v>42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106</v>
      </c>
      <c r="Q15" t="s">
        <v>97</v>
      </c>
      <c r="R15">
        <v>1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74</v>
      </c>
      <c r="Q16" t="s">
        <v>132</v>
      </c>
      <c r="R16">
        <v>1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58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42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A40" t="s">
        <v>133</v>
      </c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A41" t="s">
        <v>134</v>
      </c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A42" t="s">
        <v>135</v>
      </c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A43" t="s">
        <v>136</v>
      </c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D48" t="s">
        <v>133</v>
      </c>
      <c r="E48">
        <v>88</v>
      </c>
      <c r="F48">
        <v>74</v>
      </c>
      <c r="G48">
        <v>55</v>
      </c>
      <c r="H48">
        <v>39</v>
      </c>
      <c r="T48" t="s">
        <v>73</v>
      </c>
      <c r="U48">
        <v>105</v>
      </c>
      <c r="V48">
        <v>74</v>
      </c>
      <c r="W48">
        <v>53</v>
      </c>
      <c r="X48">
        <v>130</v>
      </c>
    </row>
    <row r="49" spans="4:24">
      <c r="D49" t="s">
        <v>134</v>
      </c>
      <c r="E49">
        <v>88</v>
      </c>
      <c r="F49">
        <v>74</v>
      </c>
      <c r="G49">
        <v>55</v>
      </c>
      <c r="H49">
        <v>39</v>
      </c>
      <c r="T49" t="s">
        <v>75</v>
      </c>
      <c r="U49">
        <v>105</v>
      </c>
      <c r="V49">
        <v>74</v>
      </c>
      <c r="W49">
        <v>53</v>
      </c>
      <c r="X49">
        <v>80</v>
      </c>
    </row>
    <row r="50" spans="4:24">
      <c r="D50" t="s">
        <v>135</v>
      </c>
      <c r="E50">
        <v>88</v>
      </c>
      <c r="F50">
        <v>74</v>
      </c>
      <c r="G50">
        <v>55</v>
      </c>
      <c r="H50">
        <v>39</v>
      </c>
      <c r="T50" t="s">
        <v>77</v>
      </c>
      <c r="U50">
        <v>120</v>
      </c>
      <c r="V50">
        <v>84</v>
      </c>
      <c r="W50">
        <v>60</v>
      </c>
      <c r="X50">
        <v>140</v>
      </c>
    </row>
    <row r="51" spans="4:24">
      <c r="D51" t="s">
        <v>136</v>
      </c>
      <c r="E51">
        <v>294</v>
      </c>
      <c r="F51">
        <v>241</v>
      </c>
      <c r="G51">
        <v>190</v>
      </c>
      <c r="H51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zoomScaleNormal="100" workbookViewId="0">
      <selection activeCell="D3" sqref="D3"/>
    </sheetView>
  </sheetViews>
  <sheetFormatPr defaultColWidth="9" defaultRowHeight="16.5"/>
  <cols>
    <col min="1" max="1" width="8.625" style="3" customWidth="1"/>
    <col min="2" max="2" width="30.875" style="3" customWidth="1"/>
    <col min="3" max="3" width="9.75" style="3" customWidth="1"/>
    <col min="4" max="4" width="9.125" style="3" customWidth="1"/>
    <col min="5" max="5" width="11" style="3" customWidth="1"/>
    <col min="6" max="6" width="10.5" style="3" customWidth="1"/>
    <col min="7" max="7" width="14" style="3" customWidth="1"/>
    <col min="8" max="8" width="11.875" style="3" customWidth="1"/>
    <col min="9" max="9" width="14.625" style="3" customWidth="1"/>
    <col min="10" max="10" width="10.25" style="3" customWidth="1"/>
    <col min="11" max="11" width="11.875" style="3" customWidth="1"/>
    <col min="12" max="12" width="8.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>SUM(F3:F17)</f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IF(SUMIF(Zarządzanie!$A$3:$A$17,Partnerzy!B3,Zarządzanie!$E$3:$E$17)-SUMIF(Zarządzanie!$A$3:$A$17,Partnerzy!B3,Zarządzanie!$F$3:$F$17)&lt;SUMIF(Zarządzanie!$A$3:$A$17,Partnerzy!B3,Zarządzanie!$E$3:$E$17),SUMIF(Zarządzanie!$A$3:$A$17,Partnerzy!B3,Zarządzanie!$F$3:$F$17),SUMIF(Zarządzanie!$A$3:$A$17,Partnerzy!B3,Zarządzanie!$E$3:$E$17)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nadzwyczajne, "Top-ups"'!$A$3:$A$13,Partnerzy!B3,'Koszty nadzwyczajne, "Top-ups"'!$C$3:$C$13)</f>
        <v>0</v>
      </c>
    </row>
    <row r="4" spans="1:14">
      <c r="A4" s="33"/>
      <c r="B4" s="31"/>
      <c r="C4" s="31"/>
      <c r="D4" s="31"/>
      <c r="E4" s="49">
        <f t="shared" ref="E4:E17" si="1">SUM(F4:N4)</f>
        <v>0</v>
      </c>
      <c r="F4" s="45">
        <f>IF(SUMIF(Zarządzanie!$A$3:$A$17,Partnerzy!B4,Zarządzanie!$E$3:$E$17)-SUMIF(Zarządzanie!$A$3:$A$17,Partnerzy!B4,Zarządzanie!$F$3:$F$17)&lt;SUMIF(Zarządzanie!$A$3:$A$17,Partnerzy!B4,Zarządzanie!$E$3:$E$17),SUMIF(Zarządzanie!$A$3:$A$17,Partnerzy!B4,Zarządzanie!$F$3:$F$17),SUMIF(Zarządzanie!$A$3:$A$17,Partnerzy!B4,Zarządzanie!$E$3:$E$17)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nadzwyczajne, "Top-ups"'!$A$3:$A$13,Partnerzy!B4,'Koszty nadzwyczajne, "Top-ups"'!$C$3:$C$13)</f>
        <v>0</v>
      </c>
    </row>
    <row r="5" spans="1:14">
      <c r="A5" s="33"/>
      <c r="B5" s="31"/>
      <c r="C5" s="31"/>
      <c r="D5" s="31"/>
      <c r="E5" s="49">
        <f t="shared" si="1"/>
        <v>0</v>
      </c>
      <c r="F5" s="45">
        <f>IF(SUMIF(Zarządzanie!$A$3:$A$17,Partnerzy!B5,Zarządzanie!$E$3:$E$17)-SUMIF(Zarządzanie!$A$3:$A$17,Partnerzy!B5,Zarządzanie!$F$3:$F$17)&lt;SUMIF(Zarządzanie!$A$3:$A$17,Partnerzy!B5,Zarządzanie!$E$3:$E$17),SUMIF(Zarządzanie!$A$3:$A$17,Partnerzy!B5,Zarządzanie!$F$3:$F$17),SUMIF(Zarządzanie!$A$3:$A$17,Partnerzy!B5,Zarządzanie!$E$3:$E$17)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nadzwyczajne, "Top-ups"'!$A$3:$A$13,Partnerzy!B5,'Koszty nadzwyczajne, "Top-ups"'!$C$3:$C$13)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IF(SUMIF(Zarządzanie!$A$3:$A$17,Partnerzy!B6,Zarządzanie!$E$3:$E$17)-SUMIF(Zarządzanie!$A$3:$A$17,Partnerzy!B6,Zarządzanie!$F$3:$F$17)&lt;SUMIF(Zarządzanie!$A$3:$A$17,Partnerzy!B6,Zarządzanie!$E$3:$E$17),SUMIF(Zarządzanie!$A$3:$A$17,Partnerzy!B6,Zarządzanie!$F$3:$F$17),SUMIF(Zarządzanie!$A$3:$A$17,Partnerzy!B6,Zarządzanie!$E$3:$E$17)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nadzwyczajne, "Top-ups"'!$A$3:$A$13,Partnerzy!B6,'Koszty nadzwyczajne, "Top-ups"'!$C$3:$C$13)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IF(SUMIF(Zarządzanie!$A$3:$A$17,Partnerzy!B7,Zarządzanie!$E$3:$E$17)-SUMIF(Zarządzanie!$A$3:$A$17,Partnerzy!B7,Zarządzanie!$F$3:$F$17)&lt;SUMIF(Zarządzanie!$A$3:$A$17,Partnerzy!B7,Zarządzanie!$E$3:$E$17),SUMIF(Zarządzanie!$A$3:$A$17,Partnerzy!B7,Zarządzanie!$F$3:$F$17),SUMIF(Zarządzanie!$A$3:$A$17,Partnerzy!B7,Zarządzanie!$E$3:$E$17)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nadzwyczajne, "Top-ups"'!$A$3:$A$13,Partnerzy!B7,'Koszty nadzwyczajne, "Top-ups"'!$C$3:$C$13)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IF(SUMIF(Zarządzanie!$A$3:$A$17,Partnerzy!B8,Zarządzanie!$E$3:$E$17)-SUMIF(Zarządzanie!$A$3:$A$17,Partnerzy!B8,Zarządzanie!$F$3:$F$17)&lt;SUMIF(Zarządzanie!$A$3:$A$17,Partnerzy!B8,Zarządzanie!$E$3:$E$17),SUMIF(Zarządzanie!$A$3:$A$17,Partnerzy!B8,Zarządzanie!$F$3:$F$17),SUMIF(Zarządzanie!$A$3:$A$17,Partnerzy!B8,Zarządzanie!$E$3:$E$17)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nadzwyczajne, "Top-ups"'!$A$3:$A$13,Partnerzy!B8,'Koszty nadzwyczajne, "Top-ups"'!$C$3:$C$13)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IF(SUMIF(Zarządzanie!$A$3:$A$17,Partnerzy!B9,Zarządzanie!$E$3:$E$17)-SUMIF(Zarządzanie!$A$3:$A$17,Partnerzy!B9,Zarządzanie!$F$3:$F$17)&lt;SUMIF(Zarządzanie!$A$3:$A$17,Partnerzy!B9,Zarządzanie!$E$3:$E$17),SUMIF(Zarządzanie!$A$3:$A$17,Partnerzy!B9,Zarządzanie!$F$3:$F$17),SUMIF(Zarządzanie!$A$3:$A$17,Partnerzy!B9,Zarządzanie!$E$3:$E$17)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nadzwyczajne, "Top-ups"'!$A$3:$A$13,Partnerzy!B9,'Koszty nadzwyczajne, "Top-ups"'!$C$3:$C$13)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IF(SUMIF(Zarządzanie!$A$3:$A$17,Partnerzy!B10,Zarządzanie!$E$3:$E$17)-SUMIF(Zarządzanie!$A$3:$A$17,Partnerzy!B10,Zarządzanie!$F$3:$F$17)&lt;SUMIF(Zarządzanie!$A$3:$A$17,Partnerzy!B10,Zarządzanie!$E$3:$E$17),SUMIF(Zarządzanie!$A$3:$A$17,Partnerzy!B10,Zarządzanie!$F$3:$F$17),SUMIF(Zarządzanie!$A$3:$A$17,Partnerzy!B10,Zarządzanie!$E$3:$E$17)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nadzwyczajne, "Top-ups"'!$A$3:$A$13,Partnerzy!B10,'Koszty nadzwyczajne, "Top-ups"'!$C$3:$C$13)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IF(SUMIF(Zarządzanie!$A$3:$A$17,Partnerzy!B11,Zarządzanie!$E$3:$E$17)-SUMIF(Zarządzanie!$A$3:$A$17,Partnerzy!B11,Zarządzanie!$F$3:$F$17)&lt;SUMIF(Zarządzanie!$A$3:$A$17,Partnerzy!B11,Zarządzanie!$E$3:$E$17),SUMIF(Zarządzanie!$A$3:$A$17,Partnerzy!B11,Zarządzanie!$F$3:$F$17),SUMIF(Zarządzanie!$A$3:$A$17,Partnerzy!B11,Zarządzanie!$E$3:$E$17)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nadzwyczajne, "Top-ups"'!$A$3:$A$13,Partnerzy!B11,'Koszty nadzwyczajne, "Top-ups"'!$C$3:$C$13)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IF(SUMIF(Zarządzanie!$A$3:$A$17,Partnerzy!B12,Zarządzanie!$E$3:$E$17)-SUMIF(Zarządzanie!$A$3:$A$17,Partnerzy!B12,Zarządzanie!$F$3:$F$17)&lt;SUMIF(Zarządzanie!$A$3:$A$17,Partnerzy!B12,Zarządzanie!$E$3:$E$17),SUMIF(Zarządzanie!$A$3:$A$17,Partnerzy!B12,Zarządzanie!$F$3:$F$17),SUMIF(Zarządzanie!$A$3:$A$17,Partnerzy!B12,Zarządzanie!$E$3:$E$17)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nadzwyczajne, "Top-ups"'!$A$3:$A$13,Partnerzy!B12,'Koszty nadzwyczajne, "Top-ups"'!$C$3:$C$13)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IF(SUMIF(Zarządzanie!$A$3:$A$17,Partnerzy!B13,Zarządzanie!$E$3:$E$17)-SUMIF(Zarządzanie!$A$3:$A$17,Partnerzy!B13,Zarządzanie!$F$3:$F$17)&lt;SUMIF(Zarządzanie!$A$3:$A$17,Partnerzy!B13,Zarządzanie!$E$3:$E$17),SUMIF(Zarządzanie!$A$3:$A$17,Partnerzy!B13,Zarządzanie!$F$3:$F$17),SUMIF(Zarządzanie!$A$3:$A$17,Partnerzy!B13,Zarządzanie!$E$3:$E$17)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nadzwyczajne, "Top-ups"'!$A$3:$A$13,Partnerzy!B13,'Koszty nadzwyczajne, "Top-ups"'!$C$3:$C$13)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IF(SUMIF(Zarządzanie!$A$3:$A$17,Partnerzy!B14,Zarządzanie!$E$3:$E$17)-SUMIF(Zarządzanie!$A$3:$A$17,Partnerzy!B14,Zarządzanie!$F$3:$F$17)&lt;SUMIF(Zarządzanie!$A$3:$A$17,Partnerzy!B14,Zarządzanie!$E$3:$E$17),SUMIF(Zarządzanie!$A$3:$A$17,Partnerzy!B14,Zarządzanie!$F$3:$F$17),SUMIF(Zarządzanie!$A$3:$A$17,Partnerzy!B14,Zarządzanie!$E$3:$E$17)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nadzwyczajne, "Top-ups"'!$A$3:$A$13,Partnerzy!B14,'Koszty nadzwyczajne, "Top-ups"'!$C$3:$C$13)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IF(SUMIF(Zarządzanie!$A$3:$A$17,Partnerzy!B15,Zarządzanie!$E$3:$E$17)-SUMIF(Zarządzanie!$A$3:$A$17,Partnerzy!B15,Zarządzanie!$F$3:$F$17)&lt;SUMIF(Zarządzanie!$A$3:$A$17,Partnerzy!B15,Zarządzanie!$E$3:$E$17),SUMIF(Zarządzanie!$A$3:$A$17,Partnerzy!B15,Zarządzanie!$F$3:$F$17),SUMIF(Zarządzanie!$A$3:$A$17,Partnerzy!B15,Zarządzanie!$E$3:$E$17)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nadzwyczajne, "Top-ups"'!$A$3:$A$13,Partnerzy!B15,'Koszty nadzwyczajne, "Top-ups"'!$C$3:$C$13)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IF(SUMIF(Zarządzanie!$A$3:$A$17,Partnerzy!B16,Zarządzanie!$E$3:$E$17)-SUMIF(Zarządzanie!$A$3:$A$17,Partnerzy!B16,Zarządzanie!$F$3:$F$17)&lt;SUMIF(Zarządzanie!$A$3:$A$17,Partnerzy!B16,Zarządzanie!$E$3:$E$17),SUMIF(Zarządzanie!$A$3:$A$17,Partnerzy!B16,Zarządzanie!$F$3:$F$17),SUMIF(Zarządzanie!$A$3:$A$17,Partnerzy!B16,Zarządzanie!$E$3:$E$17)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nadzwyczajne, "Top-ups"'!$A$3:$A$13,Partnerzy!B16,'Koszty nadzwyczajne, "Top-ups"'!$C$3:$C$13)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IF(SUMIF(Zarządzanie!$A$3:$A$17,Partnerzy!B17,Zarządzanie!$E$3:$E$17)-SUMIF(Zarządzanie!$A$3:$A$17,Partnerzy!B17,Zarządzanie!$F$3:$F$17)&lt;SUMIF(Zarządzanie!$A$3:$A$17,Partnerzy!B17,Zarządzanie!$E$3:$E$17),SUMIF(Zarządzanie!$A$3:$A$17,Partnerzy!B17,Zarządzanie!$F$3:$F$17),SUMIF(Zarządzanie!$A$3:$A$17,Partnerzy!B17,Zarządzanie!$E$3:$E$17)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nadzwyczajne, "Top-ups"'!$A$3:$A$13,Partnerzy!B17,'Koszty nadzwyczajne, "Top-ups"'!$C$3:$C$13)</f>
        <v>0</v>
      </c>
    </row>
  </sheetData>
  <sheetProtection password="CE8A" sheet="1" objects="1" scenarios="1" deleteRows="0" sort="0" autoFilter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F3" sqref="F3"/>
    </sheetView>
  </sheetViews>
  <sheetFormatPr defaultColWidth="9" defaultRowHeight="16.5"/>
  <cols>
    <col min="1" max="1" width="29.875" style="3" customWidth="1"/>
    <col min="2" max="2" width="10.5" style="3" customWidth="1"/>
    <col min="3" max="3" width="16.125" style="3" customWidth="1"/>
    <col min="4" max="4" width="17.25" style="3" customWidth="1"/>
    <col min="5" max="5" width="11.5" style="3" customWidth="1"/>
    <col min="6" max="6" width="11.125" style="3" customWidth="1"/>
    <col min="7" max="16384" width="9" style="3"/>
  </cols>
  <sheetData>
    <row r="1" spans="1:6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  <c r="F1" s="11" t="s">
        <v>145</v>
      </c>
    </row>
    <row r="2" spans="1:6">
      <c r="A2" s="5"/>
      <c r="B2" s="5"/>
      <c r="C2" s="5"/>
      <c r="D2" s="36"/>
      <c r="E2" s="37">
        <f>SUM(E3:E17)</f>
        <v>0</v>
      </c>
      <c r="F2" s="37">
        <f>SUM(F3:F17)</f>
        <v>0</v>
      </c>
    </row>
    <row r="3" spans="1:6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  <c r="F3" s="61"/>
    </row>
    <row r="4" spans="1:6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  <c r="F4" s="61"/>
    </row>
    <row r="5" spans="1:6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  <c r="F5" s="61"/>
    </row>
    <row r="6" spans="1:6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  <c r="F6" s="61"/>
    </row>
    <row r="7" spans="1:6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  <c r="F7" s="61"/>
    </row>
    <row r="8" spans="1:6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  <c r="F8" s="61"/>
    </row>
    <row r="9" spans="1:6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  <c r="F9" s="61"/>
    </row>
    <row r="10" spans="1:6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  <c r="F10" s="61"/>
    </row>
    <row r="11" spans="1:6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  <c r="F11" s="61"/>
    </row>
    <row r="12" spans="1:6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  <c r="F12" s="61"/>
    </row>
    <row r="13" spans="1:6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  <c r="F13" s="61"/>
    </row>
    <row r="14" spans="1:6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  <c r="F14" s="61"/>
    </row>
    <row r="15" spans="1:6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  <c r="F15" s="61"/>
    </row>
    <row r="16" spans="1:6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  <c r="F16" s="61"/>
    </row>
    <row r="17" spans="1:6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  <c r="F17" s="61"/>
    </row>
  </sheetData>
  <sheetProtection password="CE8A" sheet="1" objects="1" scenarios="1" deleteRows="0" sort="0" autoFilter="0"/>
  <dataValidations count="2">
    <dataValidation type="custom" allowBlank="1" showInputMessage="1" showErrorMessage="1" sqref="F4:F17">
      <formula1>ISNUMBER(F4)</formula1>
    </dataValidation>
    <dataValidation type="custom" allowBlank="1" showInputMessage="1" showErrorMessage="1" sqref="F3">
      <formula1>AND(ISNUMBER(F3),F3&lt;=E3)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E3" sqref="E3"/>
    </sheetView>
  </sheetViews>
  <sheetFormatPr defaultColWidth="9" defaultRowHeight="16.5"/>
  <cols>
    <col min="1" max="1" width="35" style="3" customWidth="1"/>
    <col min="2" max="2" width="8.25" style="3" customWidth="1"/>
    <col min="3" max="3" width="11.375" style="3" customWidth="1"/>
    <col min="4" max="4" width="14.875" style="3" customWidth="1"/>
    <col min="5" max="5" width="10.1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IF(D3&lt;&gt;"",IF(D3=Arkusz11!$D$3,Arkusz11!$E$3,Arkusz11!$E$4),"")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IF(D4&lt;&gt;"",IF(D4=Arkusz11!$D$3,Arkusz11!$E$3,Arkusz11!$E$4),"")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IF(D5&lt;&gt;"",IF(D5=Arkusz11!$D$3,Arkusz11!$E$3,Arkusz11!$E$4),"")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IF(D6&lt;&gt;"",IF(D6=Arkusz11!$D$3,Arkusz11!$E$3,Arkusz11!$E$4),"")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IF(D7&lt;&gt;"",IF(D7=Arkusz11!$D$3,Arkusz11!$E$3,Arkusz11!$E$4),"")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IF(D8&lt;&gt;"",IF(D8=Arkusz11!$D$3,Arkusz11!$E$3,Arkusz11!$E$4),"")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IF(D9&lt;&gt;"",IF(D9=Arkusz11!$D$3,Arkusz11!$E$3,Arkusz11!$E$4),"")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IF(D10&lt;&gt;"",IF(D10=Arkusz11!$D$3,Arkusz11!$E$3,Arkusz11!$E$4),"")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IF(D11&lt;&gt;"",IF(D11=Arkusz11!$D$3,Arkusz11!$E$3,Arkusz11!$E$4),"")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IF(D12&lt;&gt;"",IF(D12=Arkusz11!$D$3,Arkusz11!$E$3,Arkusz11!$E$4),"")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IF(D13&lt;&gt;"",IF(D13=Arkusz11!$D$3,Arkusz11!$E$3,Arkusz11!$E$4),"")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IF(D14&lt;&gt;"",IF(D14=Arkusz11!$D$3,Arkusz11!$E$3,Arkusz11!$E$4),"")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IF(D15&lt;&gt;"",IF(D15=Arkusz11!$D$3,Arkusz11!$E$3,Arkusz11!$E$4),"")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IF(D16&lt;&gt;"",IF(D16=Arkusz11!$D$3,Arkusz11!$E$3,Arkusz11!$E$4),"")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IF(D17&lt;&gt;"",IF(D17=Arkusz11!$D$3,Arkusz11!$E$3,Arkusz11!$E$4),"")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IF(D18&lt;&gt;"",IF(D18=Arkusz11!$D$3,Arkusz11!$E$3,Arkusz11!$E$4),"")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IF(D19&lt;&gt;"",IF(D19=Arkusz11!$D$3,Arkusz11!$E$3,Arkusz11!$E$4),"")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IF(D20&lt;&gt;"",IF(D20=Arkusz11!$D$3,Arkusz11!$E$3,Arkusz11!$E$4),"")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IF(D21&lt;&gt;"",IF(D21=Arkusz11!$D$3,Arkusz11!$E$3,Arkusz11!$E$4),"")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IF(D22&lt;&gt;"",IF(D22=Arkusz11!$D$3,Arkusz11!$E$3,Arkusz11!$E$4),"")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IF(D23&lt;&gt;"",IF(D23=Arkusz11!$D$3,Arkusz11!$E$3,Arkusz11!$E$4),"")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IF(D24&lt;&gt;"",IF(D24=Arkusz11!$D$3,Arkusz11!$E$3,Arkusz11!$E$4),"")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IF(D25&lt;&gt;"",IF(D25=Arkusz11!$D$3,Arkusz11!$E$3,Arkusz11!$E$4),"")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IF(D26&lt;&gt;"",IF(D26=Arkusz11!$D$3,Arkusz11!$E$3,Arkusz11!$E$4),"")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IF(D27&lt;&gt;"",IF(D27=Arkusz11!$D$3,Arkusz11!$E$3,Arkusz11!$E$4),"")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IF(D28&lt;&gt;"",IF(D28=Arkusz11!$D$3,Arkusz11!$E$3,Arkusz11!$E$4),"")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IF(D29&lt;&gt;"",IF(D29=Arkusz11!$D$3,Arkusz11!$E$3,Arkusz11!$E$4),"")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IF(D30&lt;&gt;"",IF(D30=Arkusz11!$D$3,Arkusz11!$E$3,Arkusz11!$E$4),"")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IF(D31&lt;&gt;"",IF(D31=Arkusz11!$D$3,Arkusz11!$E$3,Arkusz11!$E$4),"")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IF(D32&lt;&gt;"",IF(D32=Arkusz11!$D$3,Arkusz11!$E$3,Arkusz11!$E$4),"")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IF(D33&lt;&gt;"",IF(D33=Arkusz11!$D$3,Arkusz11!$E$3,Arkusz11!$E$4),"")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IF(D34&lt;&gt;"",IF(D34=Arkusz11!$D$3,Arkusz11!$E$3,Arkusz11!$E$4),"")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IF(D35&lt;&gt;"",IF(D35=Arkusz11!$D$3,Arkusz11!$E$3,Arkusz11!$E$4),"")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IF(D36&lt;&gt;"",IF(D36=Arkusz11!$D$3,Arkusz11!$E$3,Arkusz11!$E$4),"")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IF(D37&lt;&gt;"",IF(D37=Arkusz11!$D$3,Arkusz11!$E$3,Arkusz11!$E$4),"")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IF(D38&lt;&gt;"",IF(D38=Arkusz11!$D$3,Arkusz11!$E$3,Arkusz11!$E$4),"")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IF(D39&lt;&gt;"",IF(D39=Arkusz11!$D$3,Arkusz11!$E$3,Arkusz11!$E$4),"")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IF(D40&lt;&gt;"",IF(D40=Arkusz11!$D$3,Arkusz11!$E$3,Arkusz11!$E$4),"")</f>
        <v/>
      </c>
      <c r="F40" s="38" t="str">
        <f t="shared" si="0"/>
        <v/>
      </c>
    </row>
  </sheetData>
  <sheetProtection password="CE8A" sheet="1" objects="1" scenarios="1" deleteRows="0" sort="0" autoFilter="0"/>
  <dataValidations count="2">
    <dataValidation type="list" allowBlank="1" showInputMessage="1" showErrorMessage="1" sqref="A3:A40">
      <formula1>konsorcjum</formula1>
    </dataValidation>
    <dataValidation type="list" allowBlank="1" showInputMessage="1" showErrorMessage="1" sqref="D3:D40">
      <formula1>dystanstpm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F4" sqref="F4"/>
    </sheetView>
  </sheetViews>
  <sheetFormatPr defaultColWidth="9" defaultRowHeight="16.5"/>
  <cols>
    <col min="1" max="1" width="37.5" style="3" customWidth="1"/>
    <col min="2" max="2" width="10.25" style="3" customWidth="1"/>
    <col min="3" max="3" width="11.25" style="3" customWidth="1"/>
    <col min="4" max="4" width="28.625" style="3" customWidth="1"/>
    <col min="5" max="5" width="27.25" style="3" customWidth="1"/>
    <col min="6" max="6" width="10.125" style="3" customWidth="1"/>
    <col min="7" max="7" width="11.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IF(AND(E3&lt;&gt;"",ISNUMBER(F3)),VLOOKUP(B3,Arkusz11!$D$14:$H$51,IF(E3=Arkusz11!$H$3,2,IF(E3=Arkusz11!$H$4,3,IF(E3=Arkusz11!$H$5,4,5))),FALSE),"")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IF(AND(E4&lt;&gt;"",ISNUMBER(F4)),VLOOKUP(B4,Arkusz11!$D$14:$H$51,IF(E4=Arkusz11!$H$3,2,IF(E4=Arkusz11!$H$4,3,IF(E4=Arkusz11!$H$5,4,5))),FALSE),"")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IF(AND(E5&lt;&gt;"",ISNUMBER(F5)),VLOOKUP(B5,Arkusz11!$D$14:$H$51,IF(E5=Arkusz11!$H$3,2,IF(E5=Arkusz11!$H$4,3,IF(E5=Arkusz11!$H$5,4,5))),FALSE),"")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IF(AND(E6&lt;&gt;"",ISNUMBER(F6)),VLOOKUP(B6,Arkusz11!$D$14:$H$51,IF(E6=Arkusz11!$H$3,2,IF(E6=Arkusz11!$H$4,3,IF(E6=Arkusz11!$H$5,4,5))),FALSE),"")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IF(AND(E7&lt;&gt;"",ISNUMBER(F7)),VLOOKUP(B7,Arkusz11!$D$14:$H$51,IF(E7=Arkusz11!$H$3,2,IF(E7=Arkusz11!$H$4,3,IF(E7=Arkusz11!$H$5,4,5))),FALSE),"")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IF(AND(E8&lt;&gt;"",ISNUMBER(F8)),VLOOKUP(B8,Arkusz11!$D$14:$H$51,IF(E8=Arkusz11!$H$3,2,IF(E8=Arkusz11!$H$4,3,IF(E8=Arkusz11!$H$5,4,5))),FALSE),"")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IF(AND(E9&lt;&gt;"",ISNUMBER(F9)),VLOOKUP(B9,Arkusz11!$D$14:$H$51,IF(E9=Arkusz11!$H$3,2,IF(E9=Arkusz11!$H$4,3,IF(E9=Arkusz11!$H$5,4,5))),FALSE),"")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IF(AND(E10&lt;&gt;"",ISNUMBER(F10)),VLOOKUP(B10,Arkusz11!$D$14:$H$51,IF(E10=Arkusz11!$H$3,2,IF(E10=Arkusz11!$H$4,3,IF(E10=Arkusz11!$H$5,4,5))),FALSE),"")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IF(AND(E11&lt;&gt;"",ISNUMBER(F11)),VLOOKUP(B11,Arkusz11!$D$14:$H$51,IF(E11=Arkusz11!$H$3,2,IF(E11=Arkusz11!$H$4,3,IF(E11=Arkusz11!$H$5,4,5))),FALSE),"")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IF(AND(E12&lt;&gt;"",ISNUMBER(F12)),VLOOKUP(B12,Arkusz11!$D$14:$H$51,IF(E12=Arkusz11!$H$3,2,IF(E12=Arkusz11!$H$4,3,IF(E12=Arkusz11!$H$5,4,5))),FALSE),"")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IF(AND(E13&lt;&gt;"",ISNUMBER(F13)),VLOOKUP(B13,Arkusz11!$D$14:$H$51,IF(E13=Arkusz11!$H$3,2,IF(E13=Arkusz11!$H$4,3,IF(E13=Arkusz11!$H$5,4,5))),FALSE),"")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IF(AND(E14&lt;&gt;"",ISNUMBER(F14)),VLOOKUP(B14,Arkusz11!$D$14:$H$51,IF(E14=Arkusz11!$H$3,2,IF(E14=Arkusz11!$H$4,3,IF(E14=Arkusz11!$H$5,4,5))),FALSE),"")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IF(AND(E15&lt;&gt;"",ISNUMBER(F15)),VLOOKUP(B15,Arkusz11!$D$14:$H$51,IF(E15=Arkusz11!$H$3,2,IF(E15=Arkusz11!$H$4,3,IF(E15=Arkusz11!$H$5,4,5))),FALSE),"")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IF(AND(E16&lt;&gt;"",ISNUMBER(F16)),VLOOKUP(B16,Arkusz11!$D$14:$H$51,IF(E16=Arkusz11!$H$3,2,IF(E16=Arkusz11!$H$4,3,IF(E16=Arkusz11!$H$5,4,5))),FALSE),"")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IF(AND(E17&lt;&gt;"",ISNUMBER(F17)),VLOOKUP(B17,Arkusz11!$D$14:$H$51,IF(E17=Arkusz11!$H$3,2,IF(E17=Arkusz11!$H$4,3,IF(E17=Arkusz11!$H$5,4,5))),FALSE),"")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IF(AND(E18&lt;&gt;"",ISNUMBER(F18)),VLOOKUP(B18,Arkusz11!$D$14:$H$51,IF(E18=Arkusz11!$H$3,2,IF(E18=Arkusz11!$H$4,3,IF(E18=Arkusz11!$H$5,4,5))),FALSE),"")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IF(AND(E19&lt;&gt;"",ISNUMBER(F19)),VLOOKUP(B19,Arkusz11!$D$14:$H$51,IF(E19=Arkusz11!$H$3,2,IF(E19=Arkusz11!$H$4,3,IF(E19=Arkusz11!$H$5,4,5))),FALSE),"")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IF(AND(E20&lt;&gt;"",ISNUMBER(F20)),VLOOKUP(B20,Arkusz11!$D$14:$H$51,IF(E20=Arkusz11!$H$3,2,IF(E20=Arkusz11!$H$4,3,IF(E20=Arkusz11!$H$5,4,5))),FALSE),"")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IF(AND(E21&lt;&gt;"",ISNUMBER(F21)),VLOOKUP(B21,Arkusz11!$D$14:$H$51,IF(E21=Arkusz11!$H$3,2,IF(E21=Arkusz11!$H$4,3,IF(E21=Arkusz11!$H$5,4,5))),FALSE),"")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IF(AND(E22&lt;&gt;"",ISNUMBER(F22)),VLOOKUP(B22,Arkusz11!$D$14:$H$51,IF(E22=Arkusz11!$H$3,2,IF(E22=Arkusz11!$H$4,3,IF(E22=Arkusz11!$H$5,4,5))),FALSE),"")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IF(AND(E23&lt;&gt;"",ISNUMBER(F23)),VLOOKUP(B23,Arkusz11!$D$14:$H$51,IF(E23=Arkusz11!$H$3,2,IF(E23=Arkusz11!$H$4,3,IF(E23=Arkusz11!$H$5,4,5))),FALSE),"")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IF(AND(E24&lt;&gt;"",ISNUMBER(F24)),VLOOKUP(B24,Arkusz11!$D$14:$H$51,IF(E24=Arkusz11!$H$3,2,IF(E24=Arkusz11!$H$4,3,IF(E24=Arkusz11!$H$5,4,5))),FALSE),"")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IF(AND(E25&lt;&gt;"",ISNUMBER(F25)),VLOOKUP(B25,Arkusz11!$D$14:$H$51,IF(E25=Arkusz11!$H$3,2,IF(E25=Arkusz11!$H$4,3,IF(E25=Arkusz11!$H$5,4,5))),FALSE),"")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IF(AND(E26&lt;&gt;"",ISNUMBER(F26)),VLOOKUP(B26,Arkusz11!$D$14:$H$51,IF(E26=Arkusz11!$H$3,2,IF(E26=Arkusz11!$H$4,3,IF(E26=Arkusz11!$H$5,4,5))),FALSE),"")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IF(AND(E27&lt;&gt;"",ISNUMBER(F27)),VLOOKUP(B27,Arkusz11!$D$14:$H$51,IF(E27=Arkusz11!$H$3,2,IF(E27=Arkusz11!$H$4,3,IF(E27=Arkusz11!$H$5,4,5))),FALSE),"")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IF(AND(E28&lt;&gt;"",ISNUMBER(F28)),VLOOKUP(B28,Arkusz11!$D$14:$H$51,IF(E28=Arkusz11!$H$3,2,IF(E28=Arkusz11!$H$4,3,IF(E28=Arkusz11!$H$5,4,5))),FALSE),"")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IF(AND(E29&lt;&gt;"",ISNUMBER(F29)),VLOOKUP(B29,Arkusz11!$D$14:$H$51,IF(E29=Arkusz11!$H$3,2,IF(E29=Arkusz11!$H$4,3,IF(E29=Arkusz11!$H$5,4,5))),FALSE),"")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IF(AND(E30&lt;&gt;"",ISNUMBER(F30)),VLOOKUP(B30,Arkusz11!$D$14:$H$51,IF(E30=Arkusz11!$H$3,2,IF(E30=Arkusz11!$H$4,3,IF(E30=Arkusz11!$H$5,4,5))),FALSE),"")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IF(AND(E31&lt;&gt;"",ISNUMBER(F31)),VLOOKUP(B31,Arkusz11!$D$14:$H$51,IF(E31=Arkusz11!$H$3,2,IF(E31=Arkusz11!$H$4,3,IF(E31=Arkusz11!$H$5,4,5))),FALSE),"")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IF(AND(E32&lt;&gt;"",ISNUMBER(F32)),VLOOKUP(B32,Arkusz11!$D$14:$H$51,IF(E32=Arkusz11!$H$3,2,IF(E32=Arkusz11!$H$4,3,IF(E32=Arkusz11!$H$5,4,5))),FALSE),"")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IF(AND(E33&lt;&gt;"",ISNUMBER(F33)),VLOOKUP(B33,Arkusz11!$D$14:$H$51,IF(E33=Arkusz11!$H$3,2,IF(E33=Arkusz11!$H$4,3,IF(E33=Arkusz11!$H$5,4,5))),FALSE),"")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IF(AND(E34&lt;&gt;"",ISNUMBER(F34)),VLOOKUP(B34,Arkusz11!$D$14:$H$51,IF(E34=Arkusz11!$H$3,2,IF(E34=Arkusz11!$H$4,3,IF(E34=Arkusz11!$H$5,4,5))),FALSE),"")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IF(AND(E35&lt;&gt;"",ISNUMBER(F35)),VLOOKUP(B35,Arkusz11!$D$14:$H$51,IF(E35=Arkusz11!$H$3,2,IF(E35=Arkusz11!$H$4,3,IF(E35=Arkusz11!$H$5,4,5))),FALSE),"")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IF(AND(E36&lt;&gt;"",ISNUMBER(F36)),VLOOKUP(B36,Arkusz11!$D$14:$H$51,IF(E36=Arkusz11!$H$3,2,IF(E36=Arkusz11!$H$4,3,IF(E36=Arkusz11!$H$5,4,5))),FALSE),"")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IF(AND(E37&lt;&gt;"",ISNUMBER(F37)),VLOOKUP(B37,Arkusz11!$D$14:$H$51,IF(E37=Arkusz11!$H$3,2,IF(E37=Arkusz11!$H$4,3,IF(E37=Arkusz11!$H$5,4,5))),FALSE),"")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IF(AND(E38&lt;&gt;"",ISNUMBER(F38)),VLOOKUP(B38,Arkusz11!$D$14:$H$51,IF(E38=Arkusz11!$H$3,2,IF(E38=Arkusz11!$H$4,3,IF(E38=Arkusz11!$H$5,4,5))),FALSE),"")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IF(AND(E39&lt;&gt;"",ISNUMBER(F39)),VLOOKUP(B39,Arkusz11!$D$14:$H$51,IF(E39=Arkusz11!$H$3,2,IF(E39=Arkusz11!$H$4,3,IF(E39=Arkusz11!$H$5,4,5))),FALSE),"")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IF(AND(E40&lt;&gt;"",ISNUMBER(F40)),VLOOKUP(B40,Arkusz11!$D$14:$H$51,IF(E40=Arkusz11!$H$3,2,IF(E40=Arkusz11!$H$4,3,IF(E40=Arkusz11!$H$5,4,5))),FALSE),"")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IF(AND(E41&lt;&gt;"",ISNUMBER(F41)),VLOOKUP(B41,Arkusz11!$D$14:$H$51,IF(E41=Arkusz11!$H$3,2,IF(E41=Arkusz11!$H$4,3,IF(E41=Arkusz11!$H$5,4,5))),FALSE),"")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IF(AND(E42&lt;&gt;"",ISNUMBER(F42)),VLOOKUP(B42,Arkusz11!$D$14:$H$51,IF(E42=Arkusz11!$H$3,2,IF(E42=Arkusz11!$H$4,3,IF(E42=Arkusz11!$H$5,4,5))),FALSE),"")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IF(AND(E43&lt;&gt;"",ISNUMBER(F43)),VLOOKUP(B43,Arkusz11!$D$14:$H$51,IF(E43=Arkusz11!$H$3,2,IF(E43=Arkusz11!$H$4,3,IF(E43=Arkusz11!$H$5,4,5))),FALSE),"")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IF(AND(E44&lt;&gt;"",ISNUMBER(F44)),VLOOKUP(B44,Arkusz11!$D$14:$H$51,IF(E44=Arkusz11!$H$3,2,IF(E44=Arkusz11!$H$4,3,IF(E44=Arkusz11!$H$5,4,5))),FALSE),"")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IF(AND(E45&lt;&gt;"",ISNUMBER(F45)),VLOOKUP(B45,Arkusz11!$D$14:$H$51,IF(E45=Arkusz11!$H$3,2,IF(E45=Arkusz11!$H$4,3,IF(E45=Arkusz11!$H$5,4,5))),FALSE),"")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IF(AND(E46&lt;&gt;"",ISNUMBER(F46)),VLOOKUP(B46,Arkusz11!$D$14:$H$51,IF(E46=Arkusz11!$H$3,2,IF(E46=Arkusz11!$H$4,3,IF(E46=Arkusz11!$H$5,4,5))),FALSE),"")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IF(AND(E47&lt;&gt;"",ISNUMBER(F47)),VLOOKUP(B47,Arkusz11!$D$14:$H$51,IF(E47=Arkusz11!$H$3,2,IF(E47=Arkusz11!$H$4,3,IF(E47=Arkusz11!$H$5,4,5))),FALSE),"")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IF(AND(E48&lt;&gt;"",ISNUMBER(F48)),VLOOKUP(B48,Arkusz11!$D$14:$H$51,IF(E48=Arkusz11!$H$3,2,IF(E48=Arkusz11!$H$4,3,IF(E48=Arkusz11!$H$5,4,5))),FALSE),"")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IF(AND(E49&lt;&gt;"",ISNUMBER(F49)),VLOOKUP(B49,Arkusz11!$D$14:$H$51,IF(E49=Arkusz11!$H$3,2,IF(E49=Arkusz11!$H$4,3,IF(E49=Arkusz11!$H$5,4,5))),FALSE),"")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IF(AND(E50&lt;&gt;"",ISNUMBER(F50)),VLOOKUP(B50,Arkusz11!$D$14:$H$51,IF(E50=Arkusz11!$H$3,2,IF(E50=Arkusz11!$H$4,3,IF(E50=Arkusz11!$H$5,4,5))),FALSE),"")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IF(AND(E51&lt;&gt;"",ISNUMBER(F51)),VLOOKUP(B51,Arkusz11!$D$14:$H$51,IF(E51=Arkusz11!$H$3,2,IF(E51=Arkusz11!$H$4,3,IF(E51=Arkusz11!$H$5,4,5))),FALSE),"")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IF(AND(E52&lt;&gt;"",ISNUMBER(F52)),VLOOKUP(B52,Arkusz11!$D$14:$H$51,IF(E52=Arkusz11!$H$3,2,IF(E52=Arkusz11!$H$4,3,IF(E52=Arkusz11!$H$5,4,5))),FALSE),"")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IF(AND(E53&lt;&gt;"",ISNUMBER(F53)),VLOOKUP(B53,Arkusz11!$D$14:$H$51,IF(E53=Arkusz11!$H$3,2,IF(E53=Arkusz11!$H$4,3,IF(E53=Arkusz11!$H$5,4,5))),FALSE),"")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IF(AND(E54&lt;&gt;"",ISNUMBER(F54)),VLOOKUP(B54,Arkusz11!$D$14:$H$51,IF(E54=Arkusz11!$H$3,2,IF(E54=Arkusz11!$H$4,3,IF(E54=Arkusz11!$H$5,4,5))),FALSE),"")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IF(AND(E55&lt;&gt;"",ISNUMBER(F55)),VLOOKUP(B55,Arkusz11!$D$14:$H$51,IF(E55=Arkusz11!$H$3,2,IF(E55=Arkusz11!$H$4,3,IF(E55=Arkusz11!$H$5,4,5))),FALSE),"")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IF(AND(E56&lt;&gt;"",ISNUMBER(F56)),VLOOKUP(B56,Arkusz11!$D$14:$H$51,IF(E56=Arkusz11!$H$3,2,IF(E56=Arkusz11!$H$4,3,IF(E56=Arkusz11!$H$5,4,5))),FALSE),"")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IF(AND(E57&lt;&gt;"",ISNUMBER(F57)),VLOOKUP(B57,Arkusz11!$D$14:$H$51,IF(E57=Arkusz11!$H$3,2,IF(E57=Arkusz11!$H$4,3,IF(E57=Arkusz11!$H$5,4,5))),FALSE),"")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IF(AND(E58&lt;&gt;"",ISNUMBER(F58)),VLOOKUP(B58,Arkusz11!$D$14:$H$51,IF(E58=Arkusz11!$H$3,2,IF(E58=Arkusz11!$H$4,3,IF(E58=Arkusz11!$H$5,4,5))),FALSE),"")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IF(AND(E59&lt;&gt;"",ISNUMBER(F59)),VLOOKUP(B59,Arkusz11!$D$14:$H$51,IF(E59=Arkusz11!$H$3,2,IF(E59=Arkusz11!$H$4,3,IF(E59=Arkusz11!$H$5,4,5))),FALSE),"")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IF(AND(E60&lt;&gt;"",ISNUMBER(F60)),VLOOKUP(B60,Arkusz11!$D$14:$H$51,IF(E60=Arkusz11!$H$3,2,IF(E60=Arkusz11!$H$4,3,IF(E60=Arkusz11!$H$5,4,5))),FALSE),"")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IF(AND(E61&lt;&gt;"",ISNUMBER(F61)),VLOOKUP(B61,Arkusz11!$D$14:$H$51,IF(E61=Arkusz11!$H$3,2,IF(E61=Arkusz11!$H$4,3,IF(E61=Arkusz11!$H$5,4,5))),FALSE),"")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IF(AND(E62&lt;&gt;"",ISNUMBER(F62)),VLOOKUP(B62,Arkusz11!$D$14:$H$51,IF(E62=Arkusz11!$H$3,2,IF(E62=Arkusz11!$H$4,3,IF(E62=Arkusz11!$H$5,4,5))),FALSE),"")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IF(AND(E63&lt;&gt;"",ISNUMBER(F63)),VLOOKUP(B63,Arkusz11!$D$14:$H$51,IF(E63=Arkusz11!$H$3,2,IF(E63=Arkusz11!$H$4,3,IF(E63=Arkusz11!$H$5,4,5))),FALSE),"")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IF(AND(E64&lt;&gt;"",ISNUMBER(F64)),VLOOKUP(B64,Arkusz11!$D$14:$H$51,IF(E64=Arkusz11!$H$3,2,IF(E64=Arkusz11!$H$4,3,IF(E64=Arkusz11!$H$5,4,5))),FALSE),"")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IF(AND(E65&lt;&gt;"",ISNUMBER(F65)),VLOOKUP(B65,Arkusz11!$D$14:$H$51,IF(E65=Arkusz11!$H$3,2,IF(E65=Arkusz11!$H$4,3,IF(E65=Arkusz11!$H$5,4,5))),FALSE),"")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IF(AND(E66&lt;&gt;"",ISNUMBER(F66)),VLOOKUP(B66,Arkusz11!$D$14:$H$51,IF(E66=Arkusz11!$H$3,2,IF(E66=Arkusz11!$H$4,3,IF(E66=Arkusz11!$H$5,4,5))),FALSE),"")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IF(AND(E67&lt;&gt;"",ISNUMBER(F67)),VLOOKUP(B67,Arkusz11!$D$14:$H$51,IF(E67=Arkusz11!$H$3,2,IF(E67=Arkusz11!$H$4,3,IF(E67=Arkusz11!$H$5,4,5))),FALSE),"")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IF(AND(E68&lt;&gt;"",ISNUMBER(F68)),VLOOKUP(B68,Arkusz11!$D$14:$H$51,IF(E68=Arkusz11!$H$3,2,IF(E68=Arkusz11!$H$4,3,IF(E68=Arkusz11!$H$5,4,5))),FALSE),"")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IF(AND(E69&lt;&gt;"",ISNUMBER(F69)),VLOOKUP(B69,Arkusz11!$D$14:$H$51,IF(E69=Arkusz11!$H$3,2,IF(E69=Arkusz11!$H$4,3,IF(E69=Arkusz11!$H$5,4,5))),FALSE),"")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IF(AND(E70&lt;&gt;"",ISNUMBER(F70)),VLOOKUP(B70,Arkusz11!$D$14:$H$51,IF(E70=Arkusz11!$H$3,2,IF(E70=Arkusz11!$H$4,3,IF(E70=Arkusz11!$H$5,4,5))),FALSE),"")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IF(AND(E71&lt;&gt;"",ISNUMBER(F71)),VLOOKUP(B71,Arkusz11!$D$14:$H$51,IF(E71=Arkusz11!$H$3,2,IF(E71=Arkusz11!$H$4,3,IF(E71=Arkusz11!$H$5,4,5))),FALSE),"")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IF(AND(E72&lt;&gt;"",ISNUMBER(F72)),VLOOKUP(B72,Arkusz11!$D$14:$H$51,IF(E72=Arkusz11!$H$3,2,IF(E72=Arkusz11!$H$4,3,IF(E72=Arkusz11!$H$5,4,5))),FALSE),"")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IF(AND(E73&lt;&gt;"",ISNUMBER(F73)),VLOOKUP(B73,Arkusz11!$D$14:$H$51,IF(E73=Arkusz11!$H$3,2,IF(E73=Arkusz11!$H$4,3,IF(E73=Arkusz11!$H$5,4,5))),FALSE),"")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IF(AND(E74&lt;&gt;"",ISNUMBER(F74)),VLOOKUP(B74,Arkusz11!$D$14:$H$51,IF(E74=Arkusz11!$H$3,2,IF(E74=Arkusz11!$H$4,3,IF(E74=Arkusz11!$H$5,4,5))),FALSE),"")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IF(AND(E75&lt;&gt;"",ISNUMBER(F75)),VLOOKUP(B75,Arkusz11!$D$14:$H$51,IF(E75=Arkusz11!$H$3,2,IF(E75=Arkusz11!$H$4,3,IF(E75=Arkusz11!$H$5,4,5))),FALSE),"")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IF(AND(E76&lt;&gt;"",ISNUMBER(F76)),VLOOKUP(B76,Arkusz11!$D$14:$H$51,IF(E76=Arkusz11!$H$3,2,IF(E76=Arkusz11!$H$4,3,IF(E76=Arkusz11!$H$5,4,5))),FALSE),"")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IF(AND(E77&lt;&gt;"",ISNUMBER(F77)),VLOOKUP(B77,Arkusz11!$D$14:$H$51,IF(E77=Arkusz11!$H$3,2,IF(E77=Arkusz11!$H$4,3,IF(E77=Arkusz11!$H$5,4,5))),FALSE),"")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IF(AND(E78&lt;&gt;"",ISNUMBER(F78)),VLOOKUP(B78,Arkusz11!$D$14:$H$51,IF(E78=Arkusz11!$H$3,2,IF(E78=Arkusz11!$H$4,3,IF(E78=Arkusz11!$H$5,4,5))),FALSE),"")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IF(AND(E79&lt;&gt;"",ISNUMBER(F79)),VLOOKUP(B79,Arkusz11!$D$14:$H$51,IF(E79=Arkusz11!$H$3,2,IF(E79=Arkusz11!$H$4,3,IF(E79=Arkusz11!$H$5,4,5))),FALSE),"")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IF(AND(E80&lt;&gt;"",ISNUMBER(F80)),VLOOKUP(B80,Arkusz11!$D$14:$H$51,IF(E80=Arkusz11!$H$3,2,IF(E80=Arkusz11!$H$4,3,IF(E80=Arkusz11!$H$5,4,5))),FALSE),"")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IF(AND(E81&lt;&gt;"",ISNUMBER(F81)),VLOOKUP(B81,Arkusz11!$D$14:$H$51,IF(E81=Arkusz11!$H$3,2,IF(E81=Arkusz11!$H$4,3,IF(E81=Arkusz11!$H$5,4,5))),FALSE),"")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IF(AND(E82&lt;&gt;"",ISNUMBER(F82)),VLOOKUP(B82,Arkusz11!$D$14:$H$51,IF(E82=Arkusz11!$H$3,2,IF(E82=Arkusz11!$H$4,3,IF(E82=Arkusz11!$H$5,4,5))),FALSE),"")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IF(AND(E83&lt;&gt;"",ISNUMBER(F83)),VLOOKUP(B83,Arkusz11!$D$14:$H$51,IF(E83=Arkusz11!$H$3,2,IF(E83=Arkusz11!$H$4,3,IF(E83=Arkusz11!$H$5,4,5))),FALSE),"")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IF(AND(E84&lt;&gt;"",ISNUMBER(F84)),VLOOKUP(B84,Arkusz11!$D$14:$H$51,IF(E84=Arkusz11!$H$3,2,IF(E84=Arkusz11!$H$4,3,IF(E84=Arkusz11!$H$5,4,5))),FALSE),"")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IF(AND(E85&lt;&gt;"",ISNUMBER(F85)),VLOOKUP(B85,Arkusz11!$D$14:$H$51,IF(E85=Arkusz11!$H$3,2,IF(E85=Arkusz11!$H$4,3,IF(E85=Arkusz11!$H$5,4,5))),FALSE),"")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IF(AND(E86&lt;&gt;"",ISNUMBER(F86)),VLOOKUP(B86,Arkusz11!$D$14:$H$51,IF(E86=Arkusz11!$H$3,2,IF(E86=Arkusz11!$H$4,3,IF(E86=Arkusz11!$H$5,4,5))),FALSE),"")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IF(AND(E87&lt;&gt;"",ISNUMBER(F87)),VLOOKUP(B87,Arkusz11!$D$14:$H$51,IF(E87=Arkusz11!$H$3,2,IF(E87=Arkusz11!$H$4,3,IF(E87=Arkusz11!$H$5,4,5))),FALSE),"")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IF(AND(E88&lt;&gt;"",ISNUMBER(F88)),VLOOKUP(B88,Arkusz11!$D$14:$H$51,IF(E88=Arkusz11!$H$3,2,IF(E88=Arkusz11!$H$4,3,IF(E88=Arkusz11!$H$5,4,5))),FALSE),"")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IF(AND(E89&lt;&gt;"",ISNUMBER(F89)),VLOOKUP(B89,Arkusz11!$D$14:$H$51,IF(E89=Arkusz11!$H$3,2,IF(E89=Arkusz11!$H$4,3,IF(E89=Arkusz11!$H$5,4,5))),FALSE),"")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IF(AND(E90&lt;&gt;"",ISNUMBER(F90)),VLOOKUP(B90,Arkusz11!$D$14:$H$51,IF(E90=Arkusz11!$H$3,2,IF(E90=Arkusz11!$H$4,3,IF(E90=Arkusz11!$H$5,4,5))),FALSE),"")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IF(AND(E91&lt;&gt;"",ISNUMBER(F91)),VLOOKUP(B91,Arkusz11!$D$14:$H$51,IF(E91=Arkusz11!$H$3,2,IF(E91=Arkusz11!$H$4,3,IF(E91=Arkusz11!$H$5,4,5))),FALSE),"")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IF(AND(E92&lt;&gt;"",ISNUMBER(F92)),VLOOKUP(B92,Arkusz11!$D$14:$H$51,IF(E92=Arkusz11!$H$3,2,IF(E92=Arkusz11!$H$4,3,IF(E92=Arkusz11!$H$5,4,5))),FALSE),"")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IF(AND(E93&lt;&gt;"",ISNUMBER(F93)),VLOOKUP(B93,Arkusz11!$D$14:$H$51,IF(E93=Arkusz11!$H$3,2,IF(E93=Arkusz11!$H$4,3,IF(E93=Arkusz11!$H$5,4,5))),FALSE),"")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IF(AND(E94&lt;&gt;"",ISNUMBER(F94)),VLOOKUP(B94,Arkusz11!$D$14:$H$51,IF(E94=Arkusz11!$H$3,2,IF(E94=Arkusz11!$H$4,3,IF(E94=Arkusz11!$H$5,4,5))),FALSE),"")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IF(AND(E95&lt;&gt;"",ISNUMBER(F95)),VLOOKUP(B95,Arkusz11!$D$14:$H$51,IF(E95=Arkusz11!$H$3,2,IF(E95=Arkusz11!$H$4,3,IF(E95=Arkusz11!$H$5,4,5))),FALSE),"")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IF(AND(E96&lt;&gt;"",ISNUMBER(F96)),VLOOKUP(B96,Arkusz11!$D$14:$H$51,IF(E96=Arkusz11!$H$3,2,IF(E96=Arkusz11!$H$4,3,IF(E96=Arkusz11!$H$5,4,5))),FALSE),"")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IF(AND(E97&lt;&gt;"",ISNUMBER(F97)),VLOOKUP(B97,Arkusz11!$D$14:$H$51,IF(E97=Arkusz11!$H$3,2,IF(E97=Arkusz11!$H$4,3,IF(E97=Arkusz11!$H$5,4,5))),FALSE),"")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IF(AND(E98&lt;&gt;"",ISNUMBER(F98)),VLOOKUP(B98,Arkusz11!$D$14:$H$51,IF(E98=Arkusz11!$H$3,2,IF(E98=Arkusz11!$H$4,3,IF(E98=Arkusz11!$H$5,4,5))),FALSE),"")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IF(AND(E99&lt;&gt;"",ISNUMBER(F99)),VLOOKUP(B99,Arkusz11!$D$14:$H$51,IF(E99=Arkusz11!$H$3,2,IF(E99=Arkusz11!$H$4,3,IF(E99=Arkusz11!$H$5,4,5))),FALSE),"")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IF(AND(E100&lt;&gt;"",ISNUMBER(F100)),VLOOKUP(B100,Arkusz11!$D$14:$H$51,IF(E100=Arkusz11!$H$3,2,IF(E100=Arkusz11!$H$4,3,IF(E100=Arkusz11!$H$5,4,5))),FALSE),"")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IF(AND(E101&lt;&gt;"",ISNUMBER(F101)),VLOOKUP(B101,Arkusz11!$D$14:$H$51,IF(E101=Arkusz11!$H$3,2,IF(E101=Arkusz11!$H$4,3,IF(E101=Arkusz11!$H$5,4,5))),FALSE),"")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IF(AND(E102&lt;&gt;"",ISNUMBER(F102)),VLOOKUP(B102,Arkusz11!$D$14:$H$51,IF(E102=Arkusz11!$H$3,2,IF(E102=Arkusz11!$H$4,3,IF(E102=Arkusz11!$H$5,4,5))),FALSE),"")</f>
        <v/>
      </c>
      <c r="H102" s="44" t="str">
        <f t="shared" si="1"/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D3" sqref="D3"/>
    </sheetView>
  </sheetViews>
  <sheetFormatPr defaultRowHeight="14.25"/>
  <cols>
    <col min="1" max="1" width="36.5" customWidth="1"/>
    <col min="2" max="2" width="10.125" customWidth="1"/>
    <col min="3" max="3" width="11.625" customWidth="1"/>
    <col min="4" max="4" width="12" customWidth="1"/>
    <col min="5" max="5" width="13.375" customWidth="1"/>
    <col min="6" max="6" width="13.5" customWidth="1"/>
    <col min="7" max="7" width="13.625" customWidth="1"/>
  </cols>
  <sheetData>
    <row r="1" spans="1:7" s="14" customFormat="1" ht="49.5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 ht="16.5">
      <c r="A2" s="5"/>
      <c r="B2" s="5"/>
      <c r="C2" s="5"/>
      <c r="D2" s="5"/>
      <c r="E2" s="5"/>
      <c r="F2" s="36"/>
      <c r="G2" s="37">
        <f>SUM(G3:G32)</f>
        <v>0</v>
      </c>
    </row>
    <row r="3" spans="1:7" ht="16.5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 ht="16.5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 ht="16.5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 ht="16.5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 ht="16.5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 ht="16.5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 ht="16.5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 ht="16.5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 ht="16.5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 ht="16.5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 ht="16.5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 ht="16.5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 ht="16.5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 ht="16.5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 ht="16.5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 ht="16.5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 ht="16.5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 ht="16.5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 ht="16.5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 ht="16.5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 ht="16.5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 ht="16.5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 ht="16.5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 ht="16.5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 ht="16.5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 ht="16.5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 ht="16.5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 ht="16.5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 ht="16.5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 ht="16.5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E8A" sheet="1" objects="1" scenarios="1" deleteRows="0" sort="0" autoFilter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D3" sqref="D3"/>
    </sheetView>
  </sheetViews>
  <sheetFormatPr defaultRowHeight="14.25"/>
  <cols>
    <col min="1" max="1" width="36.375" customWidth="1"/>
    <col min="2" max="2" width="9.375" customWidth="1"/>
    <col min="3" max="3" width="45.25" customWidth="1"/>
    <col min="4" max="4" width="13.375" customWidth="1"/>
    <col min="5" max="5" width="13.875" customWidth="1"/>
    <col min="6" max="6" width="11.5" customWidth="1"/>
    <col min="7" max="7" width="10.8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 ht="16.5">
      <c r="A3" s="34"/>
      <c r="B3" s="34"/>
      <c r="C3" s="34"/>
      <c r="D3" s="34"/>
      <c r="E3" s="34"/>
      <c r="F3" s="35" t="str">
        <f>IF(E3&lt;&gt;"",VLOOKUP(E3,Arkusz11!$F$3:$G$9,2,FALSE),"")</f>
        <v/>
      </c>
      <c r="G3" s="38" t="str">
        <f>IF(D3&lt;&gt;"",D3*F3,"")</f>
        <v/>
      </c>
    </row>
    <row r="4" spans="1:7" ht="16.5">
      <c r="A4" s="34"/>
      <c r="B4" s="34"/>
      <c r="C4" s="34"/>
      <c r="D4" s="34"/>
      <c r="E4" s="34"/>
      <c r="F4" s="35" t="str">
        <f>IF(E4&lt;&gt;"",VLOOKUP(E4,Arkusz11!$F$3:$G$9,2,FALSE),"")</f>
        <v/>
      </c>
      <c r="G4" s="38" t="str">
        <f t="shared" ref="G4:G31" si="0">IF(D4&lt;&gt;"",D4*F4,"")</f>
        <v/>
      </c>
    </row>
    <row r="5" spans="1:7" ht="16.5">
      <c r="A5" s="34"/>
      <c r="B5" s="34"/>
      <c r="C5" s="34"/>
      <c r="D5" s="34"/>
      <c r="E5" s="34"/>
      <c r="F5" s="35" t="str">
        <f>IF(E5&lt;&gt;"",VLOOKUP(E5,Arkusz11!$F$3:$G$9,2,FALSE),"")</f>
        <v/>
      </c>
      <c r="G5" s="38" t="str">
        <f t="shared" si="0"/>
        <v/>
      </c>
    </row>
    <row r="6" spans="1:7" ht="16.5">
      <c r="A6" s="34"/>
      <c r="B6" s="34"/>
      <c r="C6" s="34"/>
      <c r="D6" s="34"/>
      <c r="E6" s="34"/>
      <c r="F6" s="35" t="str">
        <f>IF(E6&lt;&gt;"",VLOOKUP(E6,Arkusz11!$F$3:$G$9,2,FALSE),"")</f>
        <v/>
      </c>
      <c r="G6" s="38" t="str">
        <f t="shared" si="0"/>
        <v/>
      </c>
    </row>
    <row r="7" spans="1:7" ht="16.5">
      <c r="A7" s="34"/>
      <c r="B7" s="34"/>
      <c r="C7" s="34"/>
      <c r="D7" s="34"/>
      <c r="E7" s="34"/>
      <c r="F7" s="35" t="str">
        <f>IF(E7&lt;&gt;"",VLOOKUP(E7,Arkusz11!$F$3:$G$9,2,FALSE),"")</f>
        <v/>
      </c>
      <c r="G7" s="38" t="str">
        <f t="shared" si="0"/>
        <v/>
      </c>
    </row>
    <row r="8" spans="1:7" ht="16.5">
      <c r="A8" s="34"/>
      <c r="B8" s="34"/>
      <c r="C8" s="34"/>
      <c r="D8" s="34"/>
      <c r="E8" s="34"/>
      <c r="F8" s="35" t="str">
        <f>IF(E8&lt;&gt;"",VLOOKUP(E8,Arkusz11!$F$3:$G$9,2,FALSE),"")</f>
        <v/>
      </c>
      <c r="G8" s="38" t="str">
        <f t="shared" si="0"/>
        <v/>
      </c>
    </row>
    <row r="9" spans="1:7" ht="16.5">
      <c r="A9" s="34"/>
      <c r="B9" s="34" t="s">
        <v>16</v>
      </c>
      <c r="C9" s="34"/>
      <c r="D9" s="34"/>
      <c r="E9" s="34"/>
      <c r="F9" s="35" t="str">
        <f>IF(E9&lt;&gt;"",VLOOKUP(E9,Arkusz11!$F$3:$G$9,2,FALSE),"")</f>
        <v/>
      </c>
      <c r="G9" s="38" t="str">
        <f t="shared" si="0"/>
        <v/>
      </c>
    </row>
    <row r="10" spans="1:7" ht="16.5">
      <c r="A10" s="34"/>
      <c r="B10" s="34"/>
      <c r="C10" s="34"/>
      <c r="D10" s="34"/>
      <c r="E10" s="34"/>
      <c r="F10" s="35" t="str">
        <f>IF(E10&lt;&gt;"",VLOOKUP(E10,Arkusz11!$F$3:$G$9,2,FALSE),"")</f>
        <v/>
      </c>
      <c r="G10" s="38" t="str">
        <f t="shared" si="0"/>
        <v/>
      </c>
    </row>
    <row r="11" spans="1:7" ht="16.5">
      <c r="A11" s="34"/>
      <c r="B11" s="34"/>
      <c r="C11" s="34"/>
      <c r="D11" s="34"/>
      <c r="E11" s="34"/>
      <c r="F11" s="35" t="str">
        <f>IF(E11&lt;&gt;"",VLOOKUP(E11,Arkusz11!$F$3:$G$9,2,FALSE),"")</f>
        <v/>
      </c>
      <c r="G11" s="38" t="str">
        <f t="shared" si="0"/>
        <v/>
      </c>
    </row>
    <row r="12" spans="1:7" ht="16.5">
      <c r="A12" s="34"/>
      <c r="B12" s="34"/>
      <c r="C12" s="34"/>
      <c r="D12" s="34"/>
      <c r="E12" s="34"/>
      <c r="F12" s="35" t="str">
        <f>IF(E12&lt;&gt;"",VLOOKUP(E12,Arkusz11!$F$3:$G$9,2,FALSE),"")</f>
        <v/>
      </c>
      <c r="G12" s="38" t="str">
        <f t="shared" si="0"/>
        <v/>
      </c>
    </row>
    <row r="13" spans="1:7" ht="16.5">
      <c r="A13" s="34"/>
      <c r="B13" s="34"/>
      <c r="C13" s="34"/>
      <c r="D13" s="34"/>
      <c r="E13" s="34"/>
      <c r="F13" s="35" t="str">
        <f>IF(E13&lt;&gt;"",VLOOKUP(E13,Arkusz11!$F$3:$G$9,2,FALSE),"")</f>
        <v/>
      </c>
      <c r="G13" s="38" t="str">
        <f t="shared" si="0"/>
        <v/>
      </c>
    </row>
    <row r="14" spans="1:7" ht="16.5">
      <c r="A14" s="34"/>
      <c r="B14" s="34"/>
      <c r="C14" s="34"/>
      <c r="D14" s="34"/>
      <c r="E14" s="34"/>
      <c r="F14" s="35" t="str">
        <f>IF(E14&lt;&gt;"",VLOOKUP(E14,Arkusz11!$F$3:$G$9,2,FALSE),"")</f>
        <v/>
      </c>
      <c r="G14" s="38" t="str">
        <f t="shared" si="0"/>
        <v/>
      </c>
    </row>
    <row r="15" spans="1:7" ht="16.5">
      <c r="A15" s="34"/>
      <c r="B15" s="34"/>
      <c r="C15" s="34"/>
      <c r="D15" s="34"/>
      <c r="E15" s="34"/>
      <c r="F15" s="35" t="str">
        <f>IF(E15&lt;&gt;"",VLOOKUP(E15,Arkusz11!$F$3:$G$9,2,FALSE),"")</f>
        <v/>
      </c>
      <c r="G15" s="38" t="str">
        <f t="shared" si="0"/>
        <v/>
      </c>
    </row>
    <row r="16" spans="1:7" ht="16.5">
      <c r="A16" s="34"/>
      <c r="B16" s="34"/>
      <c r="C16" s="34"/>
      <c r="D16" s="34"/>
      <c r="E16" s="34"/>
      <c r="F16" s="35" t="str">
        <f>IF(E16&lt;&gt;"",VLOOKUP(E16,Arkusz11!$F$3:$G$9,2,FALSE),"")</f>
        <v/>
      </c>
      <c r="G16" s="38" t="str">
        <f t="shared" si="0"/>
        <v/>
      </c>
    </row>
    <row r="17" spans="1:7" ht="16.5">
      <c r="A17" s="34"/>
      <c r="B17" s="34"/>
      <c r="C17" s="34"/>
      <c r="D17" s="34"/>
      <c r="E17" s="34"/>
      <c r="F17" s="35" t="str">
        <f>IF(E17&lt;&gt;"",VLOOKUP(E17,Arkusz11!$F$3:$G$9,2,FALSE),"")</f>
        <v/>
      </c>
      <c r="G17" s="38" t="str">
        <f t="shared" si="0"/>
        <v/>
      </c>
    </row>
    <row r="18" spans="1:7" ht="16.5">
      <c r="A18" s="34"/>
      <c r="B18" s="34"/>
      <c r="C18" s="34"/>
      <c r="D18" s="34"/>
      <c r="E18" s="34"/>
      <c r="F18" s="35" t="str">
        <f>IF(E18&lt;&gt;"",VLOOKUP(E18,Arkusz11!$F$3:$G$9,2,FALSE),"")</f>
        <v/>
      </c>
      <c r="G18" s="38" t="str">
        <f t="shared" si="0"/>
        <v/>
      </c>
    </row>
    <row r="19" spans="1:7" ht="16.5">
      <c r="A19" s="34"/>
      <c r="B19" s="34"/>
      <c r="C19" s="34"/>
      <c r="D19" s="34"/>
      <c r="E19" s="34"/>
      <c r="F19" s="35" t="str">
        <f>IF(E19&lt;&gt;"",VLOOKUP(E19,Arkusz11!$F$3:$G$9,2,FALSE),"")</f>
        <v/>
      </c>
      <c r="G19" s="38" t="str">
        <f t="shared" si="0"/>
        <v/>
      </c>
    </row>
    <row r="20" spans="1:7" ht="16.5">
      <c r="A20" s="34"/>
      <c r="B20" s="34"/>
      <c r="C20" s="34"/>
      <c r="D20" s="34"/>
      <c r="E20" s="34"/>
      <c r="F20" s="35" t="str">
        <f>IF(E20&lt;&gt;"",VLOOKUP(E20,Arkusz11!$F$3:$G$9,2,FALSE),"")</f>
        <v/>
      </c>
      <c r="G20" s="38" t="str">
        <f t="shared" si="0"/>
        <v/>
      </c>
    </row>
    <row r="21" spans="1:7" ht="16.5">
      <c r="A21" s="34"/>
      <c r="B21" s="34"/>
      <c r="C21" s="34"/>
      <c r="D21" s="34"/>
      <c r="E21" s="34"/>
      <c r="F21" s="35" t="str">
        <f>IF(E21&lt;&gt;"",VLOOKUP(E21,Arkusz11!$F$3:$G$9,2,FALSE),"")</f>
        <v/>
      </c>
      <c r="G21" s="38" t="str">
        <f t="shared" si="0"/>
        <v/>
      </c>
    </row>
    <row r="22" spans="1:7" ht="16.5">
      <c r="A22" s="34"/>
      <c r="B22" s="34"/>
      <c r="C22" s="34"/>
      <c r="D22" s="34"/>
      <c r="E22" s="34"/>
      <c r="F22" s="35" t="str">
        <f>IF(E22&lt;&gt;"",VLOOKUP(E22,Arkusz11!$F$3:$G$9,2,FALSE),"")</f>
        <v/>
      </c>
      <c r="G22" s="38" t="str">
        <f t="shared" si="0"/>
        <v/>
      </c>
    </row>
    <row r="23" spans="1:7" ht="16.5">
      <c r="A23" s="34"/>
      <c r="B23" s="34"/>
      <c r="C23" s="34"/>
      <c r="D23" s="34"/>
      <c r="E23" s="34"/>
      <c r="F23" s="35" t="str">
        <f>IF(E23&lt;&gt;"",VLOOKUP(E23,Arkusz11!$F$3:$G$9,2,FALSE),"")</f>
        <v/>
      </c>
      <c r="G23" s="38" t="str">
        <f t="shared" si="0"/>
        <v/>
      </c>
    </row>
    <row r="24" spans="1:7" ht="16.5">
      <c r="A24" s="34"/>
      <c r="B24" s="34"/>
      <c r="C24" s="34"/>
      <c r="D24" s="34"/>
      <c r="E24" s="34"/>
      <c r="F24" s="35" t="str">
        <f>IF(E24&lt;&gt;"",VLOOKUP(E24,Arkusz11!$F$3:$G$9,2,FALSE),"")</f>
        <v/>
      </c>
      <c r="G24" s="38" t="str">
        <f t="shared" si="0"/>
        <v/>
      </c>
    </row>
    <row r="25" spans="1:7" ht="16.5">
      <c r="A25" s="34"/>
      <c r="B25" s="34"/>
      <c r="C25" s="34"/>
      <c r="D25" s="34"/>
      <c r="E25" s="34"/>
      <c r="F25" s="35" t="str">
        <f>IF(E25&lt;&gt;"",VLOOKUP(E25,Arkusz11!$F$3:$G$9,2,FALSE),"")</f>
        <v/>
      </c>
      <c r="G25" s="38" t="str">
        <f t="shared" si="0"/>
        <v/>
      </c>
    </row>
    <row r="26" spans="1:7" ht="16.5">
      <c r="A26" s="34"/>
      <c r="B26" s="34"/>
      <c r="C26" s="34"/>
      <c r="D26" s="34"/>
      <c r="E26" s="34"/>
      <c r="F26" s="35" t="str">
        <f>IF(E26&lt;&gt;"",VLOOKUP(E26,Arkusz11!$F$3:$G$9,2,FALSE),"")</f>
        <v/>
      </c>
      <c r="G26" s="38" t="str">
        <f t="shared" si="0"/>
        <v/>
      </c>
    </row>
    <row r="27" spans="1:7" ht="16.5">
      <c r="A27" s="34"/>
      <c r="B27" s="34"/>
      <c r="C27" s="34"/>
      <c r="D27" s="34"/>
      <c r="E27" s="34"/>
      <c r="F27" s="35" t="str">
        <f>IF(E27&lt;&gt;"",VLOOKUP(E27,Arkusz11!$F$3:$G$9,2,FALSE),"")</f>
        <v/>
      </c>
      <c r="G27" s="38" t="str">
        <f t="shared" si="0"/>
        <v/>
      </c>
    </row>
    <row r="28" spans="1:7" ht="16.5">
      <c r="A28" s="34"/>
      <c r="B28" s="34"/>
      <c r="C28" s="34"/>
      <c r="D28" s="34"/>
      <c r="E28" s="34"/>
      <c r="F28" s="35" t="str">
        <f>IF(E28&lt;&gt;"",VLOOKUP(E28,Arkusz11!$F$3:$G$9,2,FALSE),"")</f>
        <v/>
      </c>
      <c r="G28" s="38" t="str">
        <f t="shared" si="0"/>
        <v/>
      </c>
    </row>
    <row r="29" spans="1:7" ht="16.5">
      <c r="A29" s="34"/>
      <c r="B29" s="34"/>
      <c r="C29" s="34"/>
      <c r="D29" s="34"/>
      <c r="E29" s="34"/>
      <c r="F29" s="35" t="str">
        <f>IF(E29&lt;&gt;"",VLOOKUP(E29,Arkusz11!$F$3:$G$9,2,FALSE),"")</f>
        <v/>
      </c>
      <c r="G29" s="38" t="str">
        <f t="shared" si="0"/>
        <v/>
      </c>
    </row>
    <row r="30" spans="1:7" ht="16.5">
      <c r="A30" s="34"/>
      <c r="B30" s="34"/>
      <c r="C30" s="34"/>
      <c r="D30" s="34"/>
      <c r="E30" s="34"/>
      <c r="F30" s="35" t="str">
        <f>IF(E30&lt;&gt;"",VLOOKUP(E30,Arkusz11!$F$3:$G$9,2,FALSE),"")</f>
        <v/>
      </c>
      <c r="G30" s="38" t="str">
        <f t="shared" si="0"/>
        <v/>
      </c>
    </row>
    <row r="31" spans="1:7" ht="16.5">
      <c r="A31" s="34"/>
      <c r="B31" s="34"/>
      <c r="C31" s="34"/>
      <c r="D31" s="34"/>
      <c r="E31" s="34"/>
      <c r="F31" s="35" t="str">
        <f>IF(E31&lt;&gt;"",VLOOKUP(E31,Arkusz11!$F$3:$G$9,2,FALSE),"")</f>
        <v/>
      </c>
      <c r="G31" s="38" t="str">
        <f t="shared" si="0"/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  <dataValidation type="list" allowBlank="1" showInputMessage="1" showErrorMessage="1" sqref="E3:E31">
      <formula1>dystansltt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C3" sqref="C3"/>
    </sheetView>
  </sheetViews>
  <sheetFormatPr defaultRowHeight="14.25"/>
  <cols>
    <col min="1" max="1" width="35.25" customWidth="1"/>
    <col min="2" max="2" width="9.25" customWidth="1"/>
    <col min="3" max="3" width="48.25" customWidth="1"/>
    <col min="4" max="4" width="14.5" customWidth="1"/>
    <col min="5" max="5" width="13.5" customWidth="1"/>
    <col min="6" max="6" width="16.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 ht="16.5">
      <c r="A2" s="5"/>
      <c r="B2" s="5"/>
      <c r="C2" s="5"/>
      <c r="D2" s="5"/>
      <c r="E2" s="5"/>
      <c r="F2" s="48">
        <f>SUM(F3:F30)</f>
        <v>0</v>
      </c>
    </row>
    <row r="3" spans="1:6" ht="16.5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IF(AND(C3&lt;&gt;"",ISNUMBER(D3),ISNUMBER(E3)),IF(VLOOKUP(C3,Arkusz11!$Q$2:$R$14,2,FALSE)=1,IF(D3&lt;=14,D3*E3*Arkusz11!$U$4,14*Arkusz11!$U$4+('Wsparcie ind.krótkie'!D3-14)*Arkusz11!$U$5*E3),IF(D3&lt;=14,D3*E3*Arkusz11!$U$8,14*Arkusz11!$U$8+('Wsparcie ind.krótkie'!D3-14)*Arkusz11!$U$9*E3)),"")</f>
        <v/>
      </c>
    </row>
    <row r="4" spans="1:6" ht="16.5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 ht="16.5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 ht="16.5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 ht="16.5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 ht="16.5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 ht="16.5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 ht="16.5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 ht="16.5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 ht="16.5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 ht="16.5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 ht="16.5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 ht="16.5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 ht="16.5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 ht="16.5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 ht="16.5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 ht="16.5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 ht="16.5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 ht="16.5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 ht="16.5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 ht="16.5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 ht="16.5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 ht="16.5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 ht="16.5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 ht="16.5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 ht="16.5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 ht="16.5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 ht="16.5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F4" sqref="F4"/>
    </sheetView>
  </sheetViews>
  <sheetFormatPr defaultRowHeight="14.25"/>
  <cols>
    <col min="1" max="1" width="35.25" customWidth="1"/>
    <col min="2" max="2" width="9.25" customWidth="1"/>
    <col min="3" max="3" width="41.5" customWidth="1"/>
    <col min="4" max="4" width="14" customWidth="1"/>
    <col min="5" max="5" width="17.25" customWidth="1"/>
    <col min="6" max="6" width="13" customWidth="1"/>
    <col min="7" max="7" width="21.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 ht="16.5">
      <c r="A2" s="5"/>
      <c r="B2" s="5"/>
      <c r="C2" s="5"/>
      <c r="D2" s="5"/>
      <c r="E2" s="5"/>
      <c r="F2" s="5"/>
      <c r="G2" s="48">
        <f>SUM(G3:G30)</f>
        <v>0</v>
      </c>
    </row>
    <row r="3" spans="1:7" ht="16.5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 ht="16.5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 ht="16.5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 ht="16.5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 ht="16.5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 ht="16.5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 ht="16.5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 ht="16.5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 ht="16.5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 ht="16.5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 ht="16.5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 ht="16.5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 ht="16.5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 ht="16.5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 ht="16.5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 ht="16.5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 ht="16.5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 ht="16.5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 ht="16.5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 ht="16.5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 ht="16.5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 ht="16.5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 ht="16.5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 ht="16.5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 ht="16.5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 ht="16.5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 ht="16.5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 ht="16.5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E8A" sheet="1" objects="1" scenarios="1" deleteRows="0" sort="0" autoFilter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nadzwyczajne, "Top-ups"</vt:lpstr>
      <vt:lpstr>Arkusz11</vt:lpstr>
      <vt:lpstr>długie</vt:lpstr>
      <vt:lpstr>dystansltt</vt:lpstr>
      <vt:lpstr>dystanstpm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akowalczyk</cp:lastModifiedBy>
  <cp:lastPrinted>2014-12-19T11:37:37Z</cp:lastPrinted>
  <dcterms:created xsi:type="dcterms:W3CDTF">2014-12-03T09:56:24Z</dcterms:created>
  <dcterms:modified xsi:type="dcterms:W3CDTF">2018-11-09T08:32:33Z</dcterms:modified>
</cp:coreProperties>
</file>